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1"/>
  <workbookPr autoCompressPictures="0"/>
  <mc:AlternateContent xmlns:mc="http://schemas.openxmlformats.org/markup-compatibility/2006">
    <mc:Choice Requires="x15">
      <x15ac:absPath xmlns:x15ac="http://schemas.microsoft.com/office/spreadsheetml/2010/11/ac" url="/Users/nicolakuepfer/RIO YACHTS Dropbox/Nicolas Küpfer/1. Condivisi Rio Yachts/1. CATALOGHI &amp; LISTINI/1. LISTINI - CONFIGURATORI/1. EUROPA/1. 2026/"/>
    </mc:Choice>
  </mc:AlternateContent>
  <xr:revisionPtr revIDLastSave="0" documentId="13_ncr:1_{08EFE3D3-D75D-3D4C-912B-58ED43C7383B}" xr6:coauthVersionLast="47" xr6:coauthVersionMax="47" xr10:uidLastSave="{00000000-0000-0000-0000-000000000000}"/>
  <bookViews>
    <workbookView xWindow="0" yWindow="500" windowWidth="35840" windowHeight="21900" activeTab="1" xr2:uid="{7B8A6A94-96AD-452B-BE56-8FD09552D2EB}"/>
  </bookViews>
  <sheets>
    <sheet name="CONF OPT LE MANS 50 OUTBOARD" sheetId="1" r:id="rId1"/>
    <sheet name="CONF OPT LE MANS 50 SHAFT DRIVE" sheetId="6" r:id="rId2"/>
    <sheet name="DATA OPT " sheetId="5" state="hidden" r:id="rId3"/>
  </sheets>
  <definedNames>
    <definedName name="_xlnm.Print_Area" localSheetId="0">'CONF OPT LE MANS 50 OUTBOARD'!$A$1:$D$105</definedName>
    <definedName name="_xlnm.Print_Area" localSheetId="1">'CONF OPT LE MANS 50 SHAFT DRIVE'!$A$1:$D$103</definedName>
    <definedName name="ITA" localSheetId="1">'CONF OPT LE MANS 50 SHAFT DRIVE'!$D$1</definedName>
    <definedName name="ITA">'CONF OPT LE MANS 50 OUTBOARD'!$D$1</definedName>
    <definedName name="Z_814991DB_D86F_4AD0_9BFA_628B17D122F5_.wvu.Cols" localSheetId="0" hidden="1">'CONF OPT LE MANS 50 OUTBOARD'!#REF!</definedName>
    <definedName name="Z_814991DB_D86F_4AD0_9BFA_628B17D122F5_.wvu.Cols" localSheetId="1" hidden="1">'CONF OPT LE MANS 50 SHAFT DRIVE'!#REF!</definedName>
    <definedName name="Z_814991DB_D86F_4AD0_9BFA_628B17D122F5_.wvu.PrintArea" localSheetId="0" hidden="1">'CONF OPT LE MANS 50 OUTBOARD'!$A$1:$C$106</definedName>
    <definedName name="Z_814991DB_D86F_4AD0_9BFA_628B17D122F5_.wvu.PrintArea" localSheetId="1" hidden="1">'CONF OPT LE MANS 50 SHAFT DRIVE'!$A$1:$C$104</definedName>
    <definedName name="Z_814991DB_D86F_4AD0_9BFA_628B17D122F5_.wvu.Rows" localSheetId="0" hidden="1">'CONF OPT LE MANS 50 OUTBOARD'!#REF!,'CONF OPT LE MANS 50 OUTBOARD'!#REF!,'CONF OPT LE MANS 50 OUTBOARD'!#REF!</definedName>
    <definedName name="Z_814991DB_D86F_4AD0_9BFA_628B17D122F5_.wvu.Rows" localSheetId="1" hidden="1">'CONF OPT LE MANS 50 SHAFT DRIVE'!#REF!,'CONF OPT LE MANS 50 SHAFT DRIVE'!#REF!,'CONF OPT LE MANS 50 SHAFT DRIVE'!#REF!</definedName>
  </definedNames>
  <calcPr calcId="191029"/>
  <customWorkbookViews>
    <customWorkbookView name="STAMPA" guid="{814991DB-D86F-4AD0-9BFA-628B17D122F5}" maximized="1" xWindow="1912" yWindow="-8" windowWidth="1936" windowHeight="105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36" i="1" l="1"/>
  <c r="D36" i="1" s="1"/>
  <c r="C37" i="1"/>
  <c r="C38" i="1"/>
  <c r="C39" i="1"/>
  <c r="C40" i="1"/>
  <c r="C41" i="1"/>
  <c r="C42" i="1"/>
  <c r="D42" i="1" s="1"/>
  <c r="C14" i="1"/>
  <c r="D14" i="1" s="1"/>
  <c r="C15" i="1"/>
  <c r="D15" i="1" s="1"/>
  <c r="C16" i="1"/>
  <c r="D16" i="1" s="1"/>
  <c r="C17" i="1"/>
  <c r="D17" i="1" s="1"/>
  <c r="C18" i="1"/>
  <c r="D18" i="1" s="1"/>
  <c r="C19" i="1"/>
  <c r="D19" i="1" s="1"/>
  <c r="C20" i="1"/>
  <c r="D20" i="1" s="1"/>
  <c r="C21" i="1"/>
  <c r="D21" i="1" s="1"/>
  <c r="C22" i="1"/>
  <c r="D22" i="1" s="1"/>
  <c r="C23" i="1"/>
  <c r="D23" i="1" s="1"/>
  <c r="C24" i="1"/>
  <c r="D24" i="1" s="1"/>
  <c r="C25" i="1"/>
  <c r="D25" i="1" s="1"/>
  <c r="C26" i="1"/>
  <c r="C27" i="1"/>
  <c r="C29" i="1"/>
  <c r="D29" i="1" s="1"/>
  <c r="C30" i="1"/>
  <c r="D30" i="1" s="1"/>
  <c r="C31" i="1"/>
  <c r="C32" i="1"/>
  <c r="C33" i="1"/>
  <c r="D33" i="1" s="1"/>
  <c r="C34" i="1"/>
  <c r="D34" i="1" s="1"/>
  <c r="C35" i="1"/>
  <c r="D35" i="1" s="1"/>
  <c r="C14" i="6"/>
  <c r="C15" i="6"/>
  <c r="C16" i="6"/>
  <c r="C17" i="6"/>
  <c r="C18" i="6"/>
  <c r="C19" i="6"/>
  <c r="C20" i="6"/>
  <c r="C21" i="6"/>
  <c r="C22" i="6"/>
  <c r="C23" i="6"/>
  <c r="C24" i="6"/>
  <c r="C25" i="6"/>
  <c r="C26" i="6"/>
  <c r="C27" i="6"/>
  <c r="C28" i="6"/>
  <c r="C30" i="6"/>
  <c r="C31" i="6"/>
  <c r="C32" i="6"/>
  <c r="C33" i="6"/>
  <c r="C34" i="6"/>
  <c r="C35" i="6"/>
  <c r="C36" i="6"/>
  <c r="C37" i="6"/>
  <c r="C38" i="6"/>
  <c r="C39" i="6"/>
  <c r="C40" i="6"/>
  <c r="C41" i="6"/>
  <c r="C42" i="6"/>
  <c r="C43" i="6"/>
  <c r="C44" i="6"/>
  <c r="A70" i="1"/>
  <c r="C70" i="1"/>
  <c r="D70" i="1" s="1"/>
  <c r="A71" i="1"/>
  <c r="C71" i="1"/>
  <c r="D71" i="1" s="1"/>
  <c r="A72" i="1"/>
  <c r="C72" i="1"/>
  <c r="D72" i="1" s="1"/>
  <c r="A66" i="1"/>
  <c r="C66" i="1"/>
  <c r="D66" i="1" s="1"/>
  <c r="A67" i="1"/>
  <c r="C67" i="1"/>
  <c r="D67" i="1" s="1"/>
  <c r="A68" i="1"/>
  <c r="C68" i="1"/>
  <c r="D68" i="1" s="1"/>
  <c r="A69" i="1"/>
  <c r="C69" i="1"/>
  <c r="D69" i="1" s="1"/>
  <c r="A45" i="1"/>
  <c r="C45" i="1"/>
  <c r="D45" i="1" s="1"/>
  <c r="A46" i="1"/>
  <c r="C46" i="1"/>
  <c r="D46" i="1"/>
  <c r="A47" i="1"/>
  <c r="C47" i="1"/>
  <c r="D47" i="1" s="1"/>
  <c r="A48" i="1"/>
  <c r="C48" i="1"/>
  <c r="D48" i="1" s="1"/>
  <c r="A49" i="1"/>
  <c r="C49" i="1"/>
  <c r="D49" i="1" s="1"/>
  <c r="A50" i="1"/>
  <c r="C50" i="1"/>
  <c r="D50" i="1" s="1"/>
  <c r="A51" i="1"/>
  <c r="C51" i="1"/>
  <c r="D51" i="1" s="1"/>
  <c r="A52" i="1"/>
  <c r="C52" i="1"/>
  <c r="D52" i="1" s="1"/>
  <c r="A53" i="1"/>
  <c r="C53" i="1"/>
  <c r="D53" i="1" s="1"/>
  <c r="A54" i="1"/>
  <c r="C54" i="1"/>
  <c r="D54" i="1" s="1"/>
  <c r="A55" i="1"/>
  <c r="C55" i="1"/>
  <c r="D55" i="1" s="1"/>
  <c r="A56" i="1"/>
  <c r="C56" i="1"/>
  <c r="D56" i="1"/>
  <c r="A57" i="1"/>
  <c r="C57" i="1"/>
  <c r="D57" i="1" s="1"/>
  <c r="A58" i="1"/>
  <c r="C58" i="1"/>
  <c r="D58" i="1" s="1"/>
  <c r="A59" i="1"/>
  <c r="C59" i="1"/>
  <c r="D59" i="1" s="1"/>
  <c r="A60" i="1"/>
  <c r="C60" i="1"/>
  <c r="D60" i="1" s="1"/>
  <c r="A61" i="1"/>
  <c r="C61" i="1"/>
  <c r="D61" i="1" s="1"/>
  <c r="A62" i="1"/>
  <c r="C62" i="1"/>
  <c r="D62" i="1" s="1"/>
  <c r="A63" i="1"/>
  <c r="C63" i="1"/>
  <c r="D63" i="1" s="1"/>
  <c r="A64" i="1"/>
  <c r="C64" i="1"/>
  <c r="D64" i="1" s="1"/>
  <c r="A65" i="1"/>
  <c r="C65" i="1"/>
  <c r="D65" i="1" s="1"/>
  <c r="A39" i="1"/>
  <c r="D39" i="1"/>
  <c r="A40" i="1"/>
  <c r="D40" i="1"/>
  <c r="A41" i="1"/>
  <c r="D41" i="1"/>
  <c r="A42" i="1"/>
  <c r="A34" i="1"/>
  <c r="A35" i="1"/>
  <c r="A36" i="1"/>
  <c r="A37" i="1"/>
  <c r="D37" i="1"/>
  <c r="A38" i="1"/>
  <c r="D38" i="1"/>
  <c r="A30" i="1"/>
  <c r="A31" i="1"/>
  <c r="D31" i="1"/>
  <c r="A32" i="1"/>
  <c r="D32" i="1"/>
  <c r="A33" i="1"/>
  <c r="A14" i="1"/>
  <c r="A15" i="1"/>
  <c r="A16" i="1"/>
  <c r="A17" i="1"/>
  <c r="A18" i="1"/>
  <c r="A19" i="1"/>
  <c r="A20" i="1"/>
  <c r="A21" i="1"/>
  <c r="A22" i="1"/>
  <c r="A23" i="1"/>
  <c r="A24" i="1"/>
  <c r="A25" i="1"/>
  <c r="A26" i="1"/>
  <c r="D26" i="1"/>
  <c r="A27" i="1"/>
  <c r="D27" i="1"/>
  <c r="A28" i="1"/>
  <c r="A29" i="1"/>
  <c r="C12" i="1"/>
  <c r="A12" i="1" l="1"/>
  <c r="C12" i="6"/>
  <c r="A76" i="6"/>
  <c r="C76" i="6"/>
  <c r="D76" i="6" s="1"/>
  <c r="A77" i="6"/>
  <c r="C77" i="6"/>
  <c r="D77" i="6" s="1"/>
  <c r="A78" i="6"/>
  <c r="C78" i="6"/>
  <c r="D78" i="6" s="1"/>
  <c r="A79" i="6"/>
  <c r="C79" i="6"/>
  <c r="D79" i="6" s="1"/>
  <c r="A80" i="6"/>
  <c r="C80" i="6"/>
  <c r="D80" i="6" s="1"/>
  <c r="A81" i="6"/>
  <c r="C81" i="6"/>
  <c r="D81" i="6" s="1"/>
  <c r="A82" i="6"/>
  <c r="C82" i="6"/>
  <c r="D82" i="6"/>
  <c r="A83" i="6"/>
  <c r="C83" i="6"/>
  <c r="D83" i="6"/>
  <c r="A84" i="6"/>
  <c r="C84" i="6"/>
  <c r="D84" i="6" s="1"/>
  <c r="A85" i="6"/>
  <c r="C85" i="6"/>
  <c r="D85" i="6" s="1"/>
  <c r="A86" i="6"/>
  <c r="C86" i="6"/>
  <c r="D86" i="6"/>
  <c r="A87" i="6"/>
  <c r="C87" i="6"/>
  <c r="D87" i="6" s="1"/>
  <c r="A72" i="6"/>
  <c r="C72" i="6"/>
  <c r="D72" i="6" s="1"/>
  <c r="A73" i="6"/>
  <c r="C73" i="6"/>
  <c r="D73" i="6"/>
  <c r="A66" i="6"/>
  <c r="C66" i="6"/>
  <c r="D66" i="6" s="1"/>
  <c r="A67" i="6"/>
  <c r="C67" i="6"/>
  <c r="D67" i="6" s="1"/>
  <c r="A68" i="6"/>
  <c r="C68" i="6"/>
  <c r="D68" i="6" s="1"/>
  <c r="A69" i="6"/>
  <c r="C69" i="6"/>
  <c r="D69" i="6" s="1"/>
  <c r="A70" i="6"/>
  <c r="C70" i="6"/>
  <c r="D70" i="6" s="1"/>
  <c r="A71" i="6"/>
  <c r="C71" i="6"/>
  <c r="D71" i="6"/>
  <c r="A47" i="6"/>
  <c r="C47" i="6"/>
  <c r="D47" i="6" s="1"/>
  <c r="A48" i="6"/>
  <c r="C48" i="6"/>
  <c r="D48" i="6" s="1"/>
  <c r="A49" i="6"/>
  <c r="C49" i="6"/>
  <c r="D49" i="6" s="1"/>
  <c r="A50" i="6"/>
  <c r="C50" i="6"/>
  <c r="D50" i="6" s="1"/>
  <c r="A51" i="6"/>
  <c r="C51" i="6"/>
  <c r="D51" i="6" s="1"/>
  <c r="A52" i="6"/>
  <c r="C52" i="6"/>
  <c r="D52" i="6" s="1"/>
  <c r="A53" i="6"/>
  <c r="C53" i="6"/>
  <c r="D53" i="6" s="1"/>
  <c r="A54" i="6"/>
  <c r="C54" i="6"/>
  <c r="D54" i="6" s="1"/>
  <c r="A55" i="6"/>
  <c r="C55" i="6"/>
  <c r="D55" i="6" s="1"/>
  <c r="A56" i="6"/>
  <c r="C56" i="6"/>
  <c r="D56" i="6"/>
  <c r="A57" i="6"/>
  <c r="C57" i="6"/>
  <c r="D57" i="6" s="1"/>
  <c r="A58" i="6"/>
  <c r="C58" i="6"/>
  <c r="D58" i="6" s="1"/>
  <c r="A59" i="6"/>
  <c r="C59" i="6"/>
  <c r="D59" i="6" s="1"/>
  <c r="A60" i="6"/>
  <c r="C60" i="6"/>
  <c r="D60" i="6" s="1"/>
  <c r="A61" i="6"/>
  <c r="C61" i="6"/>
  <c r="D61" i="6" s="1"/>
  <c r="A62" i="6"/>
  <c r="C62" i="6"/>
  <c r="D62" i="6" s="1"/>
  <c r="A63" i="6"/>
  <c r="C63" i="6"/>
  <c r="D63" i="6" s="1"/>
  <c r="A64" i="6"/>
  <c r="C64" i="6"/>
  <c r="D64" i="6" s="1"/>
  <c r="A65" i="6"/>
  <c r="C65" i="6"/>
  <c r="D65" i="6" s="1"/>
  <c r="A41" i="6"/>
  <c r="D41" i="6"/>
  <c r="H41" i="6"/>
  <c r="A42" i="6"/>
  <c r="D42" i="6"/>
  <c r="A43" i="6"/>
  <c r="D43" i="6"/>
  <c r="A44" i="6"/>
  <c r="D44" i="6"/>
  <c r="H44" i="6"/>
  <c r="A38" i="6"/>
  <c r="D38" i="6"/>
  <c r="A39" i="6"/>
  <c r="D39" i="6"/>
  <c r="A40" i="6"/>
  <c r="D40" i="6"/>
  <c r="A14" i="6"/>
  <c r="D14" i="6"/>
  <c r="A15" i="6"/>
  <c r="D15" i="6"/>
  <c r="A16" i="6"/>
  <c r="D16" i="6"/>
  <c r="A17" i="6"/>
  <c r="D17" i="6"/>
  <c r="A18" i="6"/>
  <c r="D18" i="6"/>
  <c r="A19" i="6"/>
  <c r="D19" i="6"/>
  <c r="A20" i="6"/>
  <c r="D20" i="6"/>
  <c r="A21" i="6"/>
  <c r="D21" i="6"/>
  <c r="A22" i="6"/>
  <c r="D22" i="6"/>
  <c r="A23" i="6"/>
  <c r="D23" i="6"/>
  <c r="A24" i="6"/>
  <c r="D24" i="6"/>
  <c r="A25" i="6"/>
  <c r="D25" i="6"/>
  <c r="A26" i="6"/>
  <c r="D26" i="6"/>
  <c r="A27" i="6"/>
  <c r="D27" i="6"/>
  <c r="H27" i="6"/>
  <c r="A28" i="6"/>
  <c r="D28" i="6"/>
  <c r="A29" i="6"/>
  <c r="A30" i="6"/>
  <c r="D30" i="6"/>
  <c r="A31" i="6"/>
  <c r="D31" i="6"/>
  <c r="A32" i="6"/>
  <c r="D32" i="6"/>
  <c r="A33" i="6"/>
  <c r="D33" i="6"/>
  <c r="A34" i="6"/>
  <c r="D34" i="6"/>
  <c r="A35" i="6"/>
  <c r="D35" i="6"/>
  <c r="A36" i="6"/>
  <c r="D36" i="6"/>
  <c r="A37" i="6"/>
  <c r="D37" i="6"/>
  <c r="A12" i="6"/>
  <c r="F81" i="5"/>
  <c r="H69" i="6" s="1"/>
  <c r="F69" i="5"/>
  <c r="H57" i="6" s="1"/>
  <c r="F68" i="5"/>
  <c r="H56" i="6" s="1"/>
  <c r="E3" i="5"/>
  <c r="F3" i="5" s="1"/>
  <c r="H96" i="6" s="1"/>
  <c r="E2" i="5"/>
  <c r="F2" i="5" s="1"/>
  <c r="F73" i="5"/>
  <c r="H61" i="6" s="1"/>
  <c r="F88" i="5"/>
  <c r="H76" i="6" s="1"/>
  <c r="F89" i="5"/>
  <c r="H77" i="6" s="1"/>
  <c r="F90" i="5"/>
  <c r="H78" i="6" s="1"/>
  <c r="F91" i="5"/>
  <c r="H79" i="6" s="1"/>
  <c r="F92" i="5"/>
  <c r="H80" i="6" s="1"/>
  <c r="F93" i="5"/>
  <c r="H81" i="6" s="1"/>
  <c r="F94" i="5"/>
  <c r="H82" i="6" s="1"/>
  <c r="F95" i="5"/>
  <c r="H83" i="6" s="1"/>
  <c r="F96" i="5"/>
  <c r="H84" i="6" s="1"/>
  <c r="F97" i="5"/>
  <c r="H85" i="6" s="1"/>
  <c r="F98" i="5"/>
  <c r="H86" i="6" s="1"/>
  <c r="F99" i="5"/>
  <c r="H87" i="6" s="1"/>
  <c r="F101" i="5"/>
  <c r="H89" i="6" s="1"/>
  <c r="F102" i="5"/>
  <c r="H90" i="6" s="1"/>
  <c r="F103" i="5"/>
  <c r="H91" i="6" s="1"/>
  <c r="F104" i="5"/>
  <c r="H92" i="6" s="1"/>
  <c r="F105" i="5"/>
  <c r="H93" i="6" s="1"/>
  <c r="F106" i="5"/>
  <c r="H94" i="6" s="1"/>
  <c r="F87" i="5"/>
  <c r="H75" i="6" s="1"/>
  <c r="F59" i="5"/>
  <c r="H47" i="6" s="1"/>
  <c r="F60" i="5"/>
  <c r="H48" i="6" s="1"/>
  <c r="F61" i="5"/>
  <c r="H49" i="6" s="1"/>
  <c r="F62" i="5"/>
  <c r="H50" i="6" s="1"/>
  <c r="F63" i="5"/>
  <c r="H51" i="6" s="1"/>
  <c r="F64" i="5"/>
  <c r="H52" i="6" s="1"/>
  <c r="F65" i="5"/>
  <c r="H53" i="6" s="1"/>
  <c r="F66" i="5"/>
  <c r="H54" i="6" s="1"/>
  <c r="F67" i="5"/>
  <c r="H55" i="6" s="1"/>
  <c r="F70" i="5"/>
  <c r="H58" i="6" s="1"/>
  <c r="F71" i="5"/>
  <c r="H59" i="6" s="1"/>
  <c r="F72" i="5"/>
  <c r="H60" i="6" s="1"/>
  <c r="F74" i="5"/>
  <c r="H62" i="6" s="1"/>
  <c r="F75" i="5"/>
  <c r="H63" i="6" s="1"/>
  <c r="F76" i="5"/>
  <c r="H64" i="6" s="1"/>
  <c r="F77" i="5"/>
  <c r="H65" i="6" s="1"/>
  <c r="F78" i="5"/>
  <c r="H66" i="6" s="1"/>
  <c r="F79" i="5"/>
  <c r="H67" i="6" s="1"/>
  <c r="F80" i="5"/>
  <c r="H68" i="6" s="1"/>
  <c r="F82" i="5"/>
  <c r="H70" i="6" s="1"/>
  <c r="F83" i="5"/>
  <c r="H71" i="6" s="1"/>
  <c r="F84" i="5"/>
  <c r="H72" i="6" s="1"/>
  <c r="F85" i="5"/>
  <c r="H73" i="6" s="1"/>
  <c r="F58" i="5"/>
  <c r="H46" i="6" s="1"/>
  <c r="F50" i="5"/>
  <c r="H37" i="6" s="1"/>
  <c r="F51" i="5"/>
  <c r="H38" i="6" s="1"/>
  <c r="F52" i="5"/>
  <c r="H39" i="6" s="1"/>
  <c r="F53" i="5"/>
  <c r="H40" i="6" s="1"/>
  <c r="F54" i="5"/>
  <c r="F55" i="5"/>
  <c r="H42" i="6" s="1"/>
  <c r="F56" i="5"/>
  <c r="H43" i="6" s="1"/>
  <c r="F27" i="5"/>
  <c r="H14" i="6" s="1"/>
  <c r="F28" i="5"/>
  <c r="H15" i="6" s="1"/>
  <c r="F29" i="5"/>
  <c r="H16" i="6" s="1"/>
  <c r="F30" i="5"/>
  <c r="H17" i="6" s="1"/>
  <c r="F31" i="5"/>
  <c r="H18" i="6" s="1"/>
  <c r="F32" i="5"/>
  <c r="H19" i="6" s="1"/>
  <c r="F33" i="5"/>
  <c r="H20" i="6" s="1"/>
  <c r="F34" i="5"/>
  <c r="H21" i="6" s="1"/>
  <c r="F35" i="5"/>
  <c r="H22" i="6" s="1"/>
  <c r="F36" i="5"/>
  <c r="H23" i="6" s="1"/>
  <c r="F37" i="5"/>
  <c r="H24" i="6" s="1"/>
  <c r="F38" i="5"/>
  <c r="H25" i="6" s="1"/>
  <c r="F39" i="5"/>
  <c r="H26" i="6" s="1"/>
  <c r="F40" i="5"/>
  <c r="F42" i="5"/>
  <c r="H29" i="6" s="1"/>
  <c r="F43" i="5"/>
  <c r="H30" i="6" s="1"/>
  <c r="F44" i="5"/>
  <c r="H31" i="6" s="1"/>
  <c r="F45" i="5"/>
  <c r="H32" i="6" s="1"/>
  <c r="F46" i="5"/>
  <c r="H33" i="6" s="1"/>
  <c r="F47" i="5"/>
  <c r="H34" i="6" s="1"/>
  <c r="F48" i="5"/>
  <c r="H35" i="6" s="1"/>
  <c r="F49" i="5"/>
  <c r="H36" i="6" s="1"/>
  <c r="F26" i="5"/>
  <c r="A75" i="1"/>
  <c r="C75" i="1"/>
  <c r="D75" i="1" s="1"/>
  <c r="A76" i="1"/>
  <c r="C76" i="1"/>
  <c r="D76" i="1" s="1"/>
  <c r="A77" i="1"/>
  <c r="C77" i="1"/>
  <c r="D77" i="1" s="1"/>
  <c r="A78" i="1"/>
  <c r="C78" i="1"/>
  <c r="D78" i="1" s="1"/>
  <c r="A79" i="1"/>
  <c r="C79" i="1"/>
  <c r="D79" i="1" s="1"/>
  <c r="A80" i="1"/>
  <c r="C80" i="1"/>
  <c r="D80" i="1" s="1"/>
  <c r="A81" i="1"/>
  <c r="C81" i="1"/>
  <c r="D81" i="1" s="1"/>
  <c r="A82" i="1"/>
  <c r="C82" i="1"/>
  <c r="D82" i="1" s="1"/>
  <c r="A83" i="1"/>
  <c r="C83" i="1"/>
  <c r="D83" i="1" s="1"/>
  <c r="A84" i="1"/>
  <c r="C84" i="1"/>
  <c r="D84" i="1" s="1"/>
  <c r="A85" i="1"/>
  <c r="C85" i="1"/>
  <c r="D85" i="1" s="1"/>
  <c r="A86" i="1"/>
  <c r="C86" i="1"/>
  <c r="D86" i="1" s="1"/>
  <c r="E41" i="5" l="1"/>
  <c r="C28" i="1" l="1"/>
  <c r="D28" i="1" s="1"/>
  <c r="C29" i="6"/>
  <c r="D29" i="6" s="1"/>
  <c r="F41" i="5"/>
  <c r="C74" i="1"/>
  <c r="A74" i="1"/>
  <c r="C75" i="6"/>
  <c r="A75" i="6"/>
  <c r="H28" i="6" l="1"/>
  <c r="H97" i="6" s="1"/>
  <c r="H98" i="6" s="1"/>
  <c r="C90" i="1"/>
  <c r="D90" i="1" s="1"/>
  <c r="A90" i="1"/>
  <c r="C91" i="6"/>
  <c r="D91" i="6" s="1"/>
  <c r="A91" i="6"/>
  <c r="A10" i="1"/>
  <c r="A106" i="6" l="1"/>
  <c r="A104" i="6"/>
  <c r="A103" i="6"/>
  <c r="A102" i="6"/>
  <c r="A101" i="6"/>
  <c r="A100" i="6"/>
  <c r="A99" i="6"/>
  <c r="A98" i="6"/>
  <c r="A97" i="6"/>
  <c r="A96" i="6"/>
  <c r="D95" i="6"/>
  <c r="C95" i="6"/>
  <c r="C94" i="6"/>
  <c r="D94" i="6" s="1"/>
  <c r="A94" i="6"/>
  <c r="C93" i="6"/>
  <c r="D93" i="6" s="1"/>
  <c r="A93" i="6"/>
  <c r="C92" i="6"/>
  <c r="D92" i="6" s="1"/>
  <c r="A92" i="6"/>
  <c r="C90" i="6"/>
  <c r="D90" i="6" s="1"/>
  <c r="A90" i="6"/>
  <c r="C89" i="6"/>
  <c r="D89" i="6" s="1"/>
  <c r="A89" i="6"/>
  <c r="D75" i="6"/>
  <c r="A74" i="6"/>
  <c r="C46" i="6"/>
  <c r="D46" i="6" s="1"/>
  <c r="A46" i="6"/>
  <c r="A45" i="6"/>
  <c r="A98" i="1"/>
  <c r="C89" i="1"/>
  <c r="C91" i="1"/>
  <c r="C92" i="1"/>
  <c r="C93" i="1"/>
  <c r="C88" i="1"/>
  <c r="C44" i="1"/>
  <c r="C10" i="6"/>
  <c r="B96" i="6" s="1"/>
  <c r="D96" i="6" s="1"/>
  <c r="C10" i="1"/>
  <c r="D91" i="1" l="1"/>
  <c r="A91" i="1"/>
  <c r="A89" i="1"/>
  <c r="A92" i="1"/>
  <c r="A93" i="1"/>
  <c r="D89" i="1"/>
  <c r="A105" i="1"/>
  <c r="A10" i="6"/>
  <c r="D12" i="6"/>
  <c r="B97" i="6" s="1"/>
  <c r="C11" i="6"/>
  <c r="B11" i="6"/>
  <c r="A11" i="6"/>
  <c r="B10" i="6"/>
  <c r="C9" i="6"/>
  <c r="B9" i="6"/>
  <c r="A9" i="6"/>
  <c r="A44" i="1"/>
  <c r="D97" i="6" l="1"/>
  <c r="D98" i="6" s="1"/>
  <c r="I98" i="6" s="1"/>
  <c r="B98" i="6"/>
  <c r="B45" i="6"/>
  <c r="B74" i="6"/>
  <c r="B88" i="6"/>
  <c r="B13" i="6"/>
  <c r="B95" i="6"/>
  <c r="C88" i="6" s="1"/>
  <c r="C45" i="6"/>
  <c r="C74" i="6"/>
  <c r="C13" i="6"/>
  <c r="B23" i="5"/>
  <c r="C23" i="5"/>
  <c r="D23" i="5"/>
  <c r="A23" i="5"/>
  <c r="A9" i="1"/>
  <c r="D44" i="1"/>
  <c r="C9" i="1"/>
  <c r="A88" i="1" l="1"/>
  <c r="D88" i="1"/>
  <c r="D57" i="5"/>
  <c r="D86" i="5"/>
  <c r="B100" i="5"/>
  <c r="C100" i="5"/>
  <c r="D100" i="5"/>
  <c r="A100" i="5"/>
  <c r="A88" i="6" s="1"/>
  <c r="A11" i="1"/>
  <c r="B11" i="1"/>
  <c r="C11" i="1"/>
  <c r="B9" i="1"/>
  <c r="A87" i="1" l="1"/>
  <c r="B95" i="1"/>
  <c r="D74" i="1"/>
  <c r="D93" i="1" l="1"/>
  <c r="D95" i="1" l="1"/>
  <c r="C94" i="1"/>
  <c r="A73" i="1"/>
  <c r="A43" i="1"/>
  <c r="D94" i="1"/>
  <c r="A100" i="1"/>
  <c r="A101" i="1"/>
  <c r="A102" i="1"/>
  <c r="A103" i="1"/>
  <c r="A99" i="1"/>
  <c r="A96" i="1"/>
  <c r="A97" i="1"/>
  <c r="A95" i="1"/>
  <c r="B87" i="1"/>
  <c r="C13" i="1"/>
  <c r="B10" i="1"/>
  <c r="C107" i="5"/>
  <c r="C86" i="5"/>
  <c r="C57" i="5"/>
  <c r="B107" i="5"/>
  <c r="B86" i="5"/>
  <c r="B57" i="5"/>
  <c r="B25" i="5"/>
  <c r="B73" i="1" l="1"/>
  <c r="B43" i="1"/>
  <c r="B13" i="1"/>
  <c r="A86" i="5"/>
  <c r="A25" i="5"/>
  <c r="A107" i="5"/>
  <c r="A57" i="5"/>
  <c r="D12" i="1"/>
  <c r="A13" i="1" l="1"/>
  <c r="A13" i="6"/>
  <c r="A94" i="1"/>
  <c r="A95" i="6"/>
  <c r="D92" i="1"/>
  <c r="B96" i="1" s="1"/>
  <c r="D96" i="1" l="1"/>
  <c r="D97" i="1" s="1"/>
  <c r="B97" i="1" l="1"/>
  <c r="B94" i="1" l="1"/>
  <c r="C87" i="1" s="1"/>
  <c r="C43" i="1"/>
  <c r="C73" i="1"/>
</calcChain>
</file>

<file path=xl/sharedStrings.xml><?xml version="1.0" encoding="utf-8"?>
<sst xmlns="http://schemas.openxmlformats.org/spreadsheetml/2006/main" count="450" uniqueCount="418">
  <si>
    <t>ENG</t>
  </si>
  <si>
    <t>FUNCTIONALITY</t>
  </si>
  <si>
    <t>OFFER</t>
  </si>
  <si>
    <t>Boat Price</t>
  </si>
  <si>
    <t>Optional Price</t>
  </si>
  <si>
    <t>CONFIGURED BOAT</t>
  </si>
  <si>
    <t>ITA</t>
  </si>
  <si>
    <t>FUNZIONALITA'</t>
  </si>
  <si>
    <t>LISTINO</t>
  </si>
  <si>
    <t>OFFERTA</t>
  </si>
  <si>
    <t>BARCA CONFIGURATA</t>
  </si>
  <si>
    <t>Colore Scafo</t>
  </si>
  <si>
    <t>Colore Coperta</t>
  </si>
  <si>
    <t>Fughe Teak</t>
  </si>
  <si>
    <t>Colore Interni</t>
  </si>
  <si>
    <t>Prezzo Barca</t>
  </si>
  <si>
    <t>Hull Colour</t>
  </si>
  <si>
    <t>Deck Colour</t>
  </si>
  <si>
    <t>Teak Caulking</t>
  </si>
  <si>
    <t>Interior Decor</t>
  </si>
  <si>
    <t>ESP</t>
  </si>
  <si>
    <t>FRA</t>
  </si>
  <si>
    <t>COLORAZIONI E VERNICIATURE</t>
  </si>
  <si>
    <t>PREZZO BARCA</t>
  </si>
  <si>
    <t>Prezzo Optional</t>
  </si>
  <si>
    <t>I prezzi sono intesi per la consegna dello yacht franco-fabbrica. Le tasse e le tasse del paese di destinazione finale dello yacht, se presenti, non sono incluse. Qualora l'Acquirente abbia la propria residenza o sede all'interno della Comunità Europea, il motoryacht, dopo la consegna, dovrà immediatamente lasciare lo Stato italiano con prova indiscutibile. I limiti di fornitura sono secondo la specifica tecnica (edizione in vigore) e comprendono la decorazione interna standard. Il Costruttore si riserva il diritto di modificare, in qualsiasi momento e senza preavviso, i prezzi, i limiti di fornitura e le specifiche tecniche. Il prezzo degli articoli opzionali verrà definito in base al listino applicabile in vigore al momento della scadenza della configurazione.</t>
  </si>
  <si>
    <t xml:space="preserve">Totale </t>
  </si>
  <si>
    <t>PAINTINGS</t>
  </si>
  <si>
    <t>COLORES Y PINTURAS</t>
  </si>
  <si>
    <t>FUNCIONALIDADES</t>
  </si>
  <si>
    <t>OFERTA</t>
  </si>
  <si>
    <t>BOAT PRICE</t>
  </si>
  <si>
    <t>PRECIO BARCO</t>
  </si>
  <si>
    <t>BARCO CONFIGURADO</t>
  </si>
  <si>
    <t>Los precios están destinados a la entrega del yate en fábrica. Los impuestos y tasas de cualquier país de destino final del yate, si corresponde, no están incluidos. Si el Comprador tiene su residencia o sede dentro de la Comunidad Europea, el yate, después de la entrega, deberá abandonar inmediatamente el Estado italiano con una prueba indiscutible. Los límites de suministro son según ficha técnica (edición vigente) e incluyen la decoración interior estándar. El Constructor se reserva el derecho de modificar, en cualquier momento y sin previo aviso, los precios, los límites de suministro y las especificaciones técnicas. Los precios de los artículos opcionales se definirán de acuerdo con la lista de precios aplicable vigente en el momento de la fecha límite de configuración.</t>
  </si>
  <si>
    <t>Total</t>
  </si>
  <si>
    <t>FONCTIONNALITÉ'</t>
  </si>
  <si>
    <t>OFFRE</t>
  </si>
  <si>
    <t>PRIX BATEAU</t>
  </si>
  <si>
    <t>BATEAU CONFIGURÉ</t>
  </si>
  <si>
    <t>COULEURS ET PEINTURE</t>
  </si>
  <si>
    <t>Les prix sont destinés à la livraison du bateau départ usine. Les taxes et droits de douane du pays de destination finale du bateau, le cas échéant, ne sont pas inclus. Si l'Acheteur a sa résidence ou son siège social dans la Communauté européenne, le bateau à moteur, après livraison, doit immédiatement quitter l'État italien avec une preuve irréfutable. Les limites d'approvisionnement sont conformes à la spécification technique (édition actuelle) et incluent la décoration intérieure standard. Le Fabricant se réserve le droit de modifier les prix, les limites d'approvisionnement et les spécifications techniques à tout moment et sans préavis. Le prix des éléments optionnels sera déterminé selon la liste de prix applicable en vigueur au moment de l'expiration de la configuration.</t>
  </si>
  <si>
    <t>Precio Barco</t>
  </si>
  <si>
    <t>Prix bateau</t>
  </si>
  <si>
    <t>Prix options</t>
  </si>
  <si>
    <t>Couleur de coque</t>
  </si>
  <si>
    <t>Couleur du pont</t>
  </si>
  <si>
    <t>Color del casco</t>
  </si>
  <si>
    <t>Calafateo de teca</t>
  </si>
  <si>
    <t>Color interior</t>
  </si>
  <si>
    <t>FONCTIONNALITÉ</t>
  </si>
  <si>
    <t>LINGUA:</t>
  </si>
  <si>
    <t>LANGUAGE:</t>
  </si>
  <si>
    <t>LANGUE:</t>
  </si>
  <si>
    <t>SCONTO</t>
  </si>
  <si>
    <t>DISCOUNT</t>
  </si>
  <si>
    <t>DESCUENTO</t>
  </si>
  <si>
    <t>REMISE</t>
  </si>
  <si>
    <t>Couleur de calfeutrage du teck</t>
  </si>
  <si>
    <t>IDIOMA:</t>
  </si>
  <si>
    <t>Precio Extras</t>
  </si>
  <si>
    <t>Color de la cubierta</t>
  </si>
  <si>
    <t>Certificato CE e dichiarazione di conformità</t>
  </si>
  <si>
    <t>CE Certificate and declaration of Conformity</t>
  </si>
  <si>
    <t>Certificado CE y declaration de Conformidad</t>
  </si>
  <si>
    <t>Prices are intended for delivery of the yacht ex-factory. Taxes and fees of any country of final destination of the yacht, if any, are not included. Should the Purchaser have its residence or seat within the European Community, the motor yacht, after the delivery, shall have immediately to leave the Italian State with an indisputable proof. Limits of supply are according to the technical specification (edition in force) and include the standard interior decoration. The Builder reserves the right to modify, at any time and without prior notice, the prices, the limits of supply and the technical specification. The prices of optional items will be defined according to the applicable pricelist valid of the moment of configuration deadline.</t>
  </si>
  <si>
    <t>MOTORIZZAZIONE ALTERNATIVA</t>
  </si>
  <si>
    <t>ALTERNATIVE ENGINES</t>
  </si>
  <si>
    <t>MOTORES ALTERNATIVOS</t>
  </si>
  <si>
    <t>MOTEURS ALTERNATIFS</t>
  </si>
  <si>
    <t>-/-</t>
  </si>
  <si>
    <t>Antivegetativa</t>
  </si>
  <si>
    <t>Contacatena</t>
  </si>
  <si>
    <t>Chain counter</t>
  </si>
  <si>
    <t>Contador de cadena</t>
  </si>
  <si>
    <t>Compteur de chaîne</t>
  </si>
  <si>
    <t>Hydrobrosses salle de bain</t>
  </si>
  <si>
    <t>Copertura per trasporto</t>
  </si>
  <si>
    <t>Transport cover</t>
  </si>
  <si>
    <t>Couverture de transport</t>
  </si>
  <si>
    <t>Funda de transporte</t>
  </si>
  <si>
    <t>ESTERNI</t>
  </si>
  <si>
    <t>INTERNI</t>
  </si>
  <si>
    <t>INTERIORES</t>
  </si>
  <si>
    <t>INTÉRIEUR</t>
  </si>
  <si>
    <t>INTERIORS</t>
  </si>
  <si>
    <t>TRASPORTO</t>
  </si>
  <si>
    <t>TRANSPORTATION</t>
  </si>
  <si>
    <t>Fabbricatore di ghiaccio</t>
  </si>
  <si>
    <t>Ice maker</t>
  </si>
  <si>
    <t>Fabricador de hielo</t>
  </si>
  <si>
    <t>Machine à glaçons</t>
  </si>
  <si>
    <t>TRANSPORTE</t>
  </si>
  <si>
    <t>TRANSPORT</t>
  </si>
  <si>
    <t>EXTERIORS</t>
  </si>
  <si>
    <t>EXTERIORES</t>
  </si>
  <si>
    <t>EXTÉRIEURS</t>
  </si>
  <si>
    <t>Verniciatura metallizzata scafo e coperta</t>
  </si>
  <si>
    <t>Hull and Deck metallic painting</t>
  </si>
  <si>
    <t xml:space="preserve">Pintura metalizado de casco y cubierta </t>
  </si>
  <si>
    <t>Antifouling Paint</t>
  </si>
  <si>
    <t>Antifouling pintura</t>
  </si>
  <si>
    <t>Right Hydraulic Platform</t>
  </si>
  <si>
    <t>Piattaforma idraulica DX</t>
  </si>
  <si>
    <t>Plataforma hidráulica Derecha</t>
  </si>
  <si>
    <t>Tenderlift (500 kg)</t>
  </si>
  <si>
    <t>Tenderlift (1,100 lbs)</t>
  </si>
  <si>
    <t>Tendalino prendisole di poppa (estensione) con 2 pali in Carbonio</t>
  </si>
  <si>
    <t>Aft sun canopy (extension) with 2 Carbon poles</t>
  </si>
  <si>
    <t>Toldo de popa (extensión) con 2 postes de Carbonio</t>
  </si>
  <si>
    <t>BBQ (Sostituzione)</t>
  </si>
  <si>
    <t>BBQ (sustituciòn)</t>
  </si>
  <si>
    <t xml:space="preserve">BBQ (remplacement) </t>
  </si>
  <si>
    <t>Doccetta di prua</t>
  </si>
  <si>
    <t>Bow shower</t>
  </si>
  <si>
    <t>Ducha de proa</t>
  </si>
  <si>
    <t>LISTINO EU</t>
  </si>
  <si>
    <t>EU PRICE LIST</t>
  </si>
  <si>
    <t>EU LISTADO</t>
  </si>
  <si>
    <t>EU TARIFS</t>
  </si>
  <si>
    <t>#</t>
  </si>
  <si>
    <t>Nome barca luminoso a poppa</t>
  </si>
  <si>
    <t>Passerella Idraulica a scomparsa</t>
  </si>
  <si>
    <t>Passerelle hydraulique escamotable</t>
  </si>
  <si>
    <t>Pasarela hidráulica retráctil</t>
  </si>
  <si>
    <t>Retractable hydraulic gangway</t>
  </si>
  <si>
    <t>Tendalino prendisole di prua con 4 pali in Carbonio</t>
  </si>
  <si>
    <t>Bow sun canopy with 4 removable Carbon poles</t>
  </si>
  <si>
    <t>Toldo de sol de proa con 4 postes en Carbon</t>
  </si>
  <si>
    <t>Forno a Microonde</t>
  </si>
  <si>
    <t>Microwave oven</t>
  </si>
  <si>
    <t>Horno microondas</t>
  </si>
  <si>
    <t>Four à micro-ondes</t>
  </si>
  <si>
    <t>Trasporto Franco Varazze</t>
  </si>
  <si>
    <t>Transport to Varazze</t>
  </si>
  <si>
    <t>Transporte a Varazze</t>
  </si>
  <si>
    <t>Transport à Varazze</t>
  </si>
  <si>
    <t>Trasporto Franco Napoli</t>
  </si>
  <si>
    <t>Transporte a Napoli</t>
  </si>
  <si>
    <t>Transport à Naples</t>
  </si>
  <si>
    <t>Transport to Naples</t>
  </si>
  <si>
    <t>Trasporto Franco Lignano</t>
  </si>
  <si>
    <t>Transport to Lignano</t>
  </si>
  <si>
    <t>Transporte a Lignano</t>
  </si>
  <si>
    <t>Transport à Lignano</t>
  </si>
  <si>
    <t>Piattaforma idraulica SX (No passerella FB)</t>
  </si>
  <si>
    <t>Left Hydraulic Platform (No gangwat OB)</t>
  </si>
  <si>
    <t>Plataforma hidráulica Izquierda (No paserela FB)</t>
  </si>
  <si>
    <t>Telecamera sala macchine</t>
  </si>
  <si>
    <t>Engine room camera</t>
  </si>
  <si>
    <t>Cámara de la sala de máquinas</t>
  </si>
  <si>
    <t>GPS aggiuntivo 16'' (due totali)</t>
  </si>
  <si>
    <t>Additional GPS 16'' (Total two)</t>
  </si>
  <si>
    <t>Adicional GPS 16'' (total dos)</t>
  </si>
  <si>
    <t>Piastra induzione, lavello per mobile interno</t>
  </si>
  <si>
    <t>Plaque à induction, évier pour meuble intérieur</t>
  </si>
  <si>
    <t>Placa de inducción, fregadero para gabinete interno.</t>
  </si>
  <si>
    <t>Induction hob, sink for internal cabinet</t>
  </si>
  <si>
    <t>Inverter 1500W</t>
  </si>
  <si>
    <t>inversor 1500 W</t>
  </si>
  <si>
    <t>Onduleur 1500 W</t>
  </si>
  <si>
    <t>CONFIGURAZIONE BARCA</t>
  </si>
  <si>
    <t>BOAT CONFIGURATION</t>
  </si>
  <si>
    <t>CONFIGURACIÓN DEL BARCO</t>
  </si>
  <si>
    <t>CONFIGURATION DU BATEAU</t>
  </si>
  <si>
    <t>Colore Esterni</t>
  </si>
  <si>
    <t>Exterior Decor</t>
  </si>
  <si>
    <t>Color exterior</t>
  </si>
  <si>
    <t>Couleur exterieur</t>
  </si>
  <si>
    <t>BBQ (Substitution)</t>
  </si>
  <si>
    <t>Bright boat name on the stern</t>
  </si>
  <si>
    <t>Nombre del barco brillante en la popa.</t>
  </si>
  <si>
    <t>Nom du bateau lumineux sur la poupe</t>
  </si>
  <si>
    <t>Cappottina chiusura HT</t>
  </si>
  <si>
    <t>HT closing hood</t>
  </si>
  <si>
    <t>Campana de cierre HT</t>
  </si>
  <si>
    <t>Capot de fermeture HT</t>
  </si>
  <si>
    <t>Telo bagno 170x130 acquamarina logato RY 500 gr/mq</t>
  </si>
  <si>
    <t>Bath towel 170x130 aquamarine with RY logo 500 gr/sm</t>
  </si>
  <si>
    <t>Toalla de baño 170x130 aguamarina con logo RY 500 gr/mc</t>
  </si>
  <si>
    <t>Serviette de bain 170x130 aigue-marine avec logo RY 500 gr/mc</t>
  </si>
  <si>
    <t>Cuscini 40x40 acquamarina logato RY (coppia)</t>
  </si>
  <si>
    <t>40x40 aquamarine cushions with RY logo (couple)</t>
  </si>
  <si>
    <t>Cojines 40x40 aguamarina con logo RY (pareja)</t>
  </si>
  <si>
    <t>Aria condizionata tropicale 32K BTU (12 K BTU cabina prua e bagni; 8K BTU cabina poppa; 12K BTU pozzetto)</t>
  </si>
  <si>
    <t>32K BTU tropical air conditioning (12K BTU bow cabin and bathrooms; 8K BTU aft cabin; 12K BTU cockpit)</t>
  </si>
  <si>
    <t>Aire acondicionado tropical de 32.000 BTU (cabina y baños de proa de 12.000 BTU; cabina de popa de 8.000 BTU; cabina de mando de 12.000 BTU)</t>
  </si>
  <si>
    <t>Climatisation tropicale de 32 000 BTU (cabine avant et salles de bains de 12 000 BTU ; cabine arrière de 8 000 BTU ; cockpit de 12 000 BTU)</t>
  </si>
  <si>
    <t>Teli laterali trasparenti</t>
  </si>
  <si>
    <t>Transparent side covers</t>
  </si>
  <si>
    <t>Hojas laterales transparentes</t>
  </si>
  <si>
    <t>Tauds latérales transparent</t>
  </si>
  <si>
    <t>IdroscopinI bagno</t>
  </si>
  <si>
    <t>NETTO (IVA ESCLUSA)</t>
  </si>
  <si>
    <t>LISTINO (IVA ESCLUSA)</t>
  </si>
  <si>
    <t>NET PRICE (VAT EXCLUDED)</t>
  </si>
  <si>
    <t>PRICE LIST (VAT EXCLUDED)</t>
  </si>
  <si>
    <t>PRECIO NETO (VAT EXCLUIDO)</t>
  </si>
  <si>
    <t>LISTADO (VAT EXCLUIDO)</t>
  </si>
  <si>
    <t>PRIX NET (HORS TAXES)</t>
  </si>
  <si>
    <t>TARIF (HORS TAXES)</t>
  </si>
  <si>
    <t>Toilet hydrobrushes</t>
  </si>
  <si>
    <t>Hidrocepillos de baño</t>
  </si>
  <si>
    <t>Verniciatura Hard Top e accessori nero lucido</t>
  </si>
  <si>
    <t>Hard top and accessories glossy black painting</t>
  </si>
  <si>
    <t>Pintura de techo rígido y accesorios en negro brillante.</t>
  </si>
  <si>
    <t>Peinture du toit rigide et accessoires noir brillant</t>
  </si>
  <si>
    <t>Invaso per trasporto via nave</t>
  </si>
  <si>
    <t>Cradle for transport by ship</t>
  </si>
  <si>
    <t>Cuna para transporte en barco.</t>
  </si>
  <si>
    <t>Berceau pour transport par bateau</t>
  </si>
  <si>
    <t>Elica di prua on/off</t>
  </si>
  <si>
    <t>Bow thruster on/off</t>
  </si>
  <si>
    <t>Hélice de proa on/off</t>
  </si>
  <si>
    <t>Propulseur d'étrave  on/off</t>
  </si>
  <si>
    <t xml:space="preserve">Joystick ormeggio con elica prua proporzionale (versione line d'asse) </t>
  </si>
  <si>
    <t>Mooring joystick with proportional bow thruster (shaft line version)</t>
  </si>
  <si>
    <t>Joystick de amarre con hélice de proa proporcional (versión línea de eje)</t>
  </si>
  <si>
    <t>Joystick d'amarrage avec propulseur d'étrave proportionnel (version ligne d'arbre)</t>
  </si>
  <si>
    <t>Parabordi a palla A2 (n°2) con calze logate</t>
  </si>
  <si>
    <t>A2 ball fenders (n°2) with logo socks</t>
  </si>
  <si>
    <t>Defensas de bola A2 (n°2) con calcetines con logo</t>
  </si>
  <si>
    <t>Predisposizione impianto TV (4 aree) con antenna terrestre</t>
  </si>
  <si>
    <t>Preparation of TV system (4 areas) with terrestrial antenna</t>
  </si>
  <si>
    <t>Preparación de sistema de TV (4 áreas) con antena terrestre</t>
  </si>
  <si>
    <t>Préparation du système TV (4 zones) avec antenne terrestre</t>
  </si>
  <si>
    <t>TV 32" T-Top a scomparsa</t>
  </si>
  <si>
    <t>32" T-Top retractable TV</t>
  </si>
  <si>
    <t>Televisor retráctil T-Top de 32"</t>
  </si>
  <si>
    <t>Téléviseur rétractable T-Top de 32"</t>
  </si>
  <si>
    <t>Cappe copertura (sedute guida, divani, prendisole prua e poppa)</t>
  </si>
  <si>
    <t>Cover hoods (driver's seats, sofas, bow and stern sundecks)</t>
  </si>
  <si>
    <t>Cubre capotas (asientos de conductor, sofás, solariums de proa y popa)</t>
  </si>
  <si>
    <t>Capotes (sièges conducteur, canapés, terrasses avant et arrière)</t>
  </si>
  <si>
    <t>Ponte in Teak anziché in EVA (Gomma)</t>
  </si>
  <si>
    <t>Teak deck instead of EVA (Rubber)</t>
  </si>
  <si>
    <t>Cubierta de teca en lugar de EVA (Caucho)</t>
  </si>
  <si>
    <t>Pont en teck au lieu d'EVA (caoutchouc)</t>
  </si>
  <si>
    <t>TV  28" (Cabina Poppa)</t>
  </si>
  <si>
    <t>Cassaforte</t>
  </si>
  <si>
    <t>Safe</t>
  </si>
  <si>
    <t>Coffre-fort</t>
  </si>
  <si>
    <t>Aria condizionata mediterranea 28K BTU (16 BTU cabine poppa, prua e bagni; 12 K BTU pozzetto)</t>
  </si>
  <si>
    <t>Air conditioning mediterranean 28K BTU (16K BTU stern, bow and bathroom cabins; 12K BTU cockpit)</t>
  </si>
  <si>
    <t>Aire acondicionado Mediterráneo de 28K BTU (16K BTU camarotes popa, proa y baño; 12K BTU cabina de mando)</t>
  </si>
  <si>
    <t>Climatisation méditerranéen 28K BTU (16K BTU cabines arrière, avant et salle de bain; 12K BTU cockpit)</t>
  </si>
  <si>
    <t>Passerella Scaletta Idraulica a scomparsa (solo linea asse) - no tender lift</t>
  </si>
  <si>
    <t>Retractable hydraulic gangway and Ladder (only shaft drives) - no tender lift</t>
  </si>
  <si>
    <t>Pasarela y Escalera hidráulica retráctil (solo Shaft) - no tender lift</t>
  </si>
  <si>
    <t>Stabilizzatore giroscopico Seakeeper 4,5</t>
  </si>
  <si>
    <t>Gyroscopic stabilizer Seakeeper 4,5</t>
  </si>
  <si>
    <t>Estabilizador giroscópico Seakeeper 4,5</t>
  </si>
  <si>
    <t>Sistema stereo JL (radio, amplificatore, subwoofer, 6 altoparlanti esterni, 2 tweeters, 2 altoparlanti interni) - Upgrade</t>
  </si>
  <si>
    <t>Stereo system JL (Radio, Amplifier, subwoofer, 6 external speakers, 2 tweeters, 2 internal speakers) - Upgrade</t>
  </si>
  <si>
    <t>Sistema estéreo JL (Radio, Amplificador, subwoofer, 6 parlantes externos, 2 tweeters,2 parlantes internos) - Upgrade</t>
  </si>
  <si>
    <t>Système stéréo JL (Radio, Amplificateur, caisson de basses, 6 haut-parleurs externes, 2 tweeters, 2 haut-parleurs internes) - Upgrade</t>
  </si>
  <si>
    <t>Frigo/freezer 35L aggiuntivo</t>
  </si>
  <si>
    <t>Additional 35L fridge/freezer</t>
  </si>
  <si>
    <t>Nevera/congelador adicional de 35L</t>
  </si>
  <si>
    <t>Réfrigérateur/congélateur supplémentaire de 35 L</t>
  </si>
  <si>
    <t>Caricatore wifi consolle (incasso) aggiuntivo</t>
  </si>
  <si>
    <t>Additional console (built-in) wifi charger</t>
  </si>
  <si>
    <t>Cargador wifi de consola adicional (integrado)</t>
  </si>
  <si>
    <t>Chargeur wifi console supplémentaire (intégré)</t>
  </si>
  <si>
    <t>Frigorifero mobile dinette 62 lts</t>
  </si>
  <si>
    <t>Fridge in the furniture dinette (62 lts)</t>
  </si>
  <si>
    <t>Frigorífico en el comedor 62 lts</t>
  </si>
  <si>
    <t>Réfrigérateur dans le meuble dinette 62 lts</t>
  </si>
  <si>
    <t>Zanzariere</t>
  </si>
  <si>
    <t>Mosquito nets</t>
  </si>
  <si>
    <t>Moustiquaires</t>
  </si>
  <si>
    <t>TV 28"(Aft abin)</t>
  </si>
  <si>
    <t>TV 28"(Cabina de popa)</t>
  </si>
  <si>
    <t>TV 28"(Cabine de poupe)</t>
  </si>
  <si>
    <t>TV 28" (Cabina Prua)</t>
  </si>
  <si>
    <t>TV 28"(Bow cabin)</t>
  </si>
  <si>
    <t>TV 28"(Cabina de proa)</t>
  </si>
  <si>
    <t>TV 28"(Cabine de proue)</t>
  </si>
  <si>
    <t>Pavimento in legno Alpi con 2 portelli</t>
  </si>
  <si>
    <t>Alpi wooden floor with 2 hatches</t>
  </si>
  <si>
    <t>Suelo de madera Alpi con 2 trampillas.</t>
  </si>
  <si>
    <t>Parquet Alpi avec 2 trappes</t>
  </si>
  <si>
    <t>Oscuranti vetri Hard Top</t>
  </si>
  <si>
    <t>Hard Top window blinds</t>
  </si>
  <si>
    <t>Persianas de techo rígido</t>
  </si>
  <si>
    <t>Stores pour fenêtres à toit rigide</t>
  </si>
  <si>
    <t>6 kW Generator VTE</t>
  </si>
  <si>
    <t>Groupe électrogène 8 kW ONAN</t>
  </si>
  <si>
    <t>Generador 8 kW ONAN</t>
  </si>
  <si>
    <t>8 kW Generator ONAN</t>
  </si>
  <si>
    <t>Generatore 8 kW ONAN</t>
  </si>
  <si>
    <t>Generatore 6 KW VTE</t>
  </si>
  <si>
    <t>Generador 6  KW VTE</t>
  </si>
  <si>
    <t>Groupe électrogène 6 KW VTE</t>
  </si>
  <si>
    <t xml:space="preserve">Pilota automatico (versione line d'asse) </t>
  </si>
  <si>
    <t>Autopilot (shaft line version)</t>
  </si>
  <si>
    <t>Piloto automático (versión línea de eje)</t>
  </si>
  <si>
    <t>Pilote automatique (version ligne d'arbre)</t>
  </si>
  <si>
    <t>Fixed portable electric bilge pump (shaft line version)</t>
  </si>
  <si>
    <t>Bomba de achique eléctrica fija portátil (versión línea de eje)</t>
  </si>
  <si>
    <t>Pompe de cale électrique fixe portable (version ligne d'arbre)</t>
  </si>
  <si>
    <t>Ponte in Flexiteek® anziché in EVA (Gomma)</t>
  </si>
  <si>
    <t>Flexiteek® deck instead of Eco deck floor</t>
  </si>
  <si>
    <t>Cubierta en Flexiteek® en lugar de Eco deck</t>
  </si>
  <si>
    <t>Tendalino elettrico SureShade® poppa</t>
  </si>
  <si>
    <t>Electric aft canopy SureShade®</t>
  </si>
  <si>
    <t>Toldo de popa eléctrico SureShade®</t>
  </si>
  <si>
    <t>Rideau arrière électrique SureShade®</t>
  </si>
  <si>
    <t>Scritta "RY - RIO YACHTS" al posto di "RY"</t>
  </si>
  <si>
    <t>Escrito "RY - RIO YACHTS" en lugar de "RY"</t>
  </si>
  <si>
    <t>RY - RIO YACHTS written instead of "RY"</t>
  </si>
  <si>
    <t>Écrit « RY – RIO YACHTS » au lieu de « RY »</t>
  </si>
  <si>
    <t>Open stern cabin version</t>
  </si>
  <si>
    <t>Versión cabina de popa abierta</t>
  </si>
  <si>
    <t>Version cabine arrière ouverte</t>
  </si>
  <si>
    <t>Versione cabina poppa aperta</t>
  </si>
  <si>
    <t>AIS In VHF (Upgrade)</t>
  </si>
  <si>
    <t>AIS en VHF (Upgrade)</t>
  </si>
  <si>
    <t>Versione interni "deep"</t>
  </si>
  <si>
    <t>Interior version "Deep"</t>
  </si>
  <si>
    <t>Versión interior "deep"</t>
  </si>
  <si>
    <t>Version intérieure "profonde"</t>
  </si>
  <si>
    <t>Pompa volante elettrica sentina (versione line d'asse)</t>
  </si>
  <si>
    <t>Versione interni "light" STD</t>
  </si>
  <si>
    <t>Interior version "Light" STD</t>
  </si>
  <si>
    <t>Versión interior "light" STD</t>
  </si>
  <si>
    <t>Version intérieure "Light" STD</t>
  </si>
  <si>
    <t>Antenna satellitare con 2 Radome 37 cm</t>
  </si>
  <si>
    <t>Satellite Antenna with 2 radome 37 cm</t>
  </si>
  <si>
    <t>Antena satélite con 2 radomos 37 cm</t>
  </si>
  <si>
    <t>Antenne satellite avec 2 radômes 37 cm</t>
  </si>
  <si>
    <t>Radome vuoti neri (n°2) 37 cm</t>
  </si>
  <si>
    <t>Empty black radome (#2) 37 cm</t>
  </si>
  <si>
    <t>Radomos negros vacíos (#2) 37 cm</t>
  </si>
  <si>
    <t>Radômes noirs vides (#2) 37 cm</t>
  </si>
  <si>
    <t>Radar Garmin 18/24 XHD3 - radome 45</t>
  </si>
  <si>
    <t>Radar Garmin 18/24 XHD3- radome 45</t>
  </si>
  <si>
    <t>Supporto Stabilizzatore giroscopico</t>
  </si>
  <si>
    <t>Preparation to gyroscopic stabilizer</t>
  </si>
  <si>
    <t>Montaje del estabilizador giroscópico</t>
  </si>
  <si>
    <t>Support pour le stabilisateur gyroscopique</t>
  </si>
  <si>
    <t>Stabilizzatore giroscopico Smart Gyro SG20</t>
  </si>
  <si>
    <t>Stabilisateur gyroscopique Seakeeper 4,5</t>
  </si>
  <si>
    <t>Dissalatore Schenker® Zen 50 lt</t>
  </si>
  <si>
    <t>Desalter Schenker® Zen 50 lt</t>
  </si>
  <si>
    <t>Dessalinisadora Schenker® Zen 50 lt</t>
  </si>
  <si>
    <t>Dessalinisateur Schenker® Zen 50 lt</t>
  </si>
  <si>
    <t>Tavolo a prua asportabile con contenitore laterale di stockaggio</t>
  </si>
  <si>
    <t>Removable bow table
with side storage container</t>
  </si>
  <si>
    <t>Mesa de proa extraíble
con contenedor de almacenamiento lateral</t>
  </si>
  <si>
    <t>Protections for hydraulic platforms stanchions and ropes (each)</t>
  </si>
  <si>
    <t>Protections pour plates-formes hydrauliques - poteaux et mouts (chacune)</t>
  </si>
  <si>
    <t>Protecciones para plataformas hidráulicas - puntales y cuerdas (cada uno)</t>
  </si>
  <si>
    <t>Protezioni per piattaforme idrauliche DX e SX candelieri e cime (cad)</t>
  </si>
  <si>
    <t>Antifouling Peinture</t>
  </si>
  <si>
    <t>GPS supplémentaire 16" (Total deux)</t>
  </si>
  <si>
    <t>Pare-battages A2 (n°2) avec chaussettes logo</t>
  </si>
  <si>
    <t>Passerelle et échelle hydraulique escamotable (Seulement ligne d'arbre) - pas de tender lift</t>
  </si>
  <si>
    <t>Plateforme hydraulique droite</t>
  </si>
  <si>
    <t>Caméra salle des machines</t>
  </si>
  <si>
    <t>Douche de proue</t>
  </si>
  <si>
    <t>Pont en Flexiteek® au lieu de deck floor</t>
  </si>
  <si>
    <t>Table de proue amovible avec conteneur de stockage latéral</t>
  </si>
  <si>
    <t>Coussins 40x40 aigue-marine avec logo RY (paire)</t>
  </si>
  <si>
    <t>Taud de soleil arrière (extension) avec 2 mâts en carbone</t>
  </si>
  <si>
    <t>Taud de soleil avant avec 4 mâts en carbone</t>
  </si>
  <si>
    <t>Certificat CE et déclaration de conformité</t>
  </si>
  <si>
    <t>Couleur intérieur</t>
  </si>
  <si>
    <t>Peinture de coque et pont métallisé</t>
  </si>
  <si>
    <t>Plateforme hydraulique gauche (pas de passerelle en HB)</t>
  </si>
  <si>
    <t>Cantinetta vini mobile dinette 12 bottiglie (alternativa a frigo)</t>
  </si>
  <si>
    <t>Wine cellar (12 bottles) in the dinette furniture (alternative to fridge)</t>
  </si>
  <si>
    <t>Bodega comedor 12 botellas (alternativa a frigorifico)</t>
  </si>
  <si>
    <t>Cave à vin 12 bouteilles meuble dinette (alternative du frigo)</t>
  </si>
  <si>
    <t>COSTI</t>
  </si>
  <si>
    <t>rev 13-5-25</t>
  </si>
  <si>
    <t>LE MANS 50 MY26 HORS-BORD (3x400 CV -298 kW VERADO V10+JOYSTICK)</t>
  </si>
  <si>
    <t>LE MANS 50 MY26 FUERA BORDA (3x400 CV-298 kW VERADO V10+JOYSTICK)</t>
  </si>
  <si>
    <t>LE MANS 50 MY26 OUTBOARD (3x400 HP VERADO V10+JOYSTICK)</t>
  </si>
  <si>
    <t>LE MANS 50 MY26 FUORI BORDO (3x400 CV-298 kW VERADO V10+JOYSTICK)</t>
  </si>
  <si>
    <t>LE MANS 50 MY26 ENTROBORDO (CUMMINS QSB 6.7 550 HP 24 V DIESEL)</t>
  </si>
  <si>
    <t>LE MANS 50 MY26 INBOARD (CUMMINS QSB 6.7 550 HP 24 V DIESEL)</t>
  </si>
  <si>
    <t>LE MANS 50 MY26 ENTRABORDA (CUMMINS QSB 6.7 550 HP 24 V DIESEL)</t>
  </si>
  <si>
    <t>LE MANS 50 MY26 IN-BORD (CUMMINS QSB 6.7 550 HP 24 V DIESEL)</t>
  </si>
  <si>
    <t>Nome barca acciaio a poppa</t>
  </si>
  <si>
    <t>Stainless steel boat name on the stern</t>
  </si>
  <si>
    <t>Nombre del barco acero en la popa.</t>
  </si>
  <si>
    <t>Nom du bateau acier inox sur la poupe</t>
  </si>
  <si>
    <t>Nome barca adesivo a poppa</t>
  </si>
  <si>
    <t>Sticker boat name on the stern</t>
  </si>
  <si>
    <t>Nombre del barco adhesivo en la popa.</t>
  </si>
  <si>
    <t>Nom du bateau adhesif inox sur la poupe</t>
  </si>
  <si>
    <t>2x480 HP/2x353 kW Volvo Penta D6-IPS 650 DIESEL</t>
  </si>
  <si>
    <t>'2x480 HP/2x353 kW Volvo Penta D6-IPS 650 DIESEL</t>
  </si>
  <si>
    <t>Luci cortesia camminamenti (10) blu/bianche</t>
  </si>
  <si>
    <t>Courtesy lights side decks (10) blue/white</t>
  </si>
  <si>
    <t>Luces de cortesía pasillos laterales (10) blue/blancos</t>
  </si>
  <si>
    <t>Lumières de courtoisie passerelles latérales (10) bleu/blanches</t>
  </si>
  <si>
    <t>Feux sous-marins de poupe (n°2) bleu/blanches</t>
  </si>
  <si>
    <t>Luces subacuáticas de popa (n°2) blue/blancas</t>
  </si>
  <si>
    <t>Stern underwater lights (n°2) blue/whote</t>
  </si>
  <si>
    <t>Luci subacquee di poppa (n°2) blu/bianche</t>
  </si>
  <si>
    <t>Luci subacquee laterali (n°2) blu/bianche</t>
  </si>
  <si>
    <t>Side underwater lights (n°2) blue/white</t>
  </si>
  <si>
    <t>Luces subacuáticas laterales (n°2) blu(blancas</t>
  </si>
  <si>
    <t>Lumières sous-marines latérales (n°2) bleu/blanches</t>
  </si>
  <si>
    <t>Tendalino parasole laterale con clips tessuto traforato</t>
  </si>
  <si>
    <t>Side sunshade awning with perforated fabric clips</t>
  </si>
  <si>
    <t>Toldo parasol lateral con clips de tela perforada</t>
  </si>
  <si>
    <t>Store pare-soleil latéral avec clips en tissu perforé</t>
  </si>
  <si>
    <t>Piattaforma idraulica SX Besenzoni® (Solo con con passerella)</t>
  </si>
  <si>
    <t>Left Hydraulic Platform  Besenzoni® (Only with gangway)</t>
  </si>
  <si>
    <t>Plataforma hidráulica Izquierda  Besenzoni® (Solo con paserela)</t>
  </si>
  <si>
    <t>Plateforme hydraulique gauche  Besenzoni® (Seulement avec passerelle)</t>
  </si>
  <si>
    <t>Gennaio 2026</t>
  </si>
  <si>
    <t>January 2026</t>
  </si>
  <si>
    <t>Enero 2026</t>
  </si>
  <si>
    <t>Janvier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</si>
</sst>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5" formatCode="#,##0\ &quot;€&quot;;\-#,##0\ &quot;€&quot;"/>
    <numFmt numFmtId="44" formatCode="_-* #,##0.00\ &quot;€&quot;_-;\-* #,##0.00\ &quot;€&quot;_-;_-* &quot;-&quot;??\ &quot;€&quot;_-;_-@_-"/>
    <numFmt numFmtId="43" formatCode="_-* #,##0.00_-;\-* #,##0.00_-;_-* &quot;-&quot;??_-;_-@_-"/>
    <numFmt numFmtId="164" formatCode="_-* #,##0_-;\-* #,##0_-;_-* &quot;-&quot;??_-;_-@_-"/>
    <numFmt numFmtId="165" formatCode="#,##0.00\ &quot;€&quot;"/>
    <numFmt numFmtId="166" formatCode="_-[$$-409]* #,##0.00_ ;_-[$$-409]* \-#,##0.00\ ;_-[$$-409]* &quot;-&quot;??_ ;_-@_ "/>
    <numFmt numFmtId="167" formatCode="_-* #,##0\ &quot;€&quot;_-;\-* #,##0\ &quot;€&quot;_-;_-* &quot;-&quot;??\ &quot;€&quot;_-;_-@_-"/>
    <numFmt numFmtId="168" formatCode="_-* #,##0\ [$€-410]_-;\-* #,##0\ [$€-410]_-;_-* &quot;-&quot;??\ [$€-410]_-;_-@_-"/>
  </numFmts>
  <fonts count="27">
    <font>
      <sz val="11"/>
      <color theme="1"/>
      <name val="Calibri"/>
      <family val="2"/>
      <scheme val="minor"/>
    </font>
    <font>
      <sz val="11"/>
      <color theme="1"/>
      <name val="Calibri"/>
      <family val="2"/>
      <scheme val="minor"/>
    </font>
    <font>
      <b/>
      <sz val="11"/>
      <color theme="0"/>
      <name val="Calibri"/>
      <family val="2"/>
      <scheme val="minor"/>
    </font>
    <font>
      <sz val="8"/>
      <name val="Calibri"/>
      <family val="2"/>
      <scheme val="minor"/>
    </font>
    <font>
      <sz val="11"/>
      <name val="Calibri"/>
      <family val="2"/>
      <scheme val="minor"/>
    </font>
    <font>
      <sz val="11"/>
      <color theme="1"/>
      <name val="Century Gothic"/>
      <family val="2"/>
    </font>
    <font>
      <sz val="11"/>
      <color indexed="8"/>
      <name val="Century Gothic"/>
      <family val="2"/>
    </font>
    <font>
      <b/>
      <sz val="12"/>
      <color theme="0"/>
      <name val="Calibri"/>
      <family val="2"/>
      <scheme val="minor"/>
    </font>
    <font>
      <sz val="10"/>
      <color theme="1"/>
      <name val="Calibri"/>
      <family val="2"/>
      <scheme val="minor"/>
    </font>
    <font>
      <sz val="11"/>
      <color theme="1"/>
      <name val="NeueHaasUnicaW06-Light"/>
      <family val="2"/>
    </font>
    <font>
      <sz val="10"/>
      <color theme="1"/>
      <name val="NeueHaasUnicaW06-Light"/>
      <family val="2"/>
    </font>
    <font>
      <b/>
      <sz val="10"/>
      <color theme="0"/>
      <name val="NeueHaasUnicaW06-Light"/>
      <family val="2"/>
    </font>
    <font>
      <sz val="10"/>
      <name val="NeueHaasUnicaW06-Light"/>
      <family val="2"/>
    </font>
    <font>
      <b/>
      <sz val="10"/>
      <color theme="1"/>
      <name val="NeueHaasUnicaW06-Light"/>
      <family val="2"/>
    </font>
    <font>
      <b/>
      <sz val="14"/>
      <color theme="1"/>
      <name val="NeueHaasUnicaW06-Medium"/>
      <family val="2"/>
    </font>
    <font>
      <sz val="8"/>
      <name val="NeueHaasUnicaW06-Light"/>
      <family val="2"/>
    </font>
    <font>
      <b/>
      <sz val="12"/>
      <name val="NeueHaasUnicaW06-Light"/>
      <family val="2"/>
    </font>
    <font>
      <b/>
      <sz val="10"/>
      <name val="NeueHaasUnicaW06-Light"/>
      <family val="2"/>
    </font>
    <font>
      <b/>
      <sz val="11"/>
      <name val="Calibri"/>
      <family val="2"/>
      <scheme val="minor"/>
    </font>
    <font>
      <b/>
      <sz val="11"/>
      <color theme="1"/>
      <name val="Calibri"/>
      <family val="2"/>
      <scheme val="minor"/>
    </font>
    <font>
      <sz val="10"/>
      <color theme="1"/>
      <name val="NeueHaasUnicaW06-Light"/>
    </font>
    <font>
      <b/>
      <sz val="10"/>
      <color theme="1"/>
      <name val="NeueHaasUnicaW06-Light"/>
    </font>
    <font>
      <b/>
      <sz val="11"/>
      <color indexed="8"/>
      <name val="Century Gothic"/>
      <family val="1"/>
    </font>
    <font>
      <sz val="10"/>
      <color rgb="FFFF0000"/>
      <name val="NeueHaasUnicaW06-Light"/>
      <family val="2"/>
    </font>
    <font>
      <b/>
      <sz val="11"/>
      <color rgb="FFFF0000"/>
      <name val="Calibri"/>
      <family val="2"/>
      <scheme val="minor"/>
    </font>
    <font>
      <sz val="11"/>
      <color rgb="FFFF0000"/>
      <name val="Calibri"/>
      <family val="2"/>
      <scheme val="minor"/>
    </font>
    <font>
      <b/>
      <sz val="10"/>
      <color rgb="FFFF0000"/>
      <name val="NeueHaasUnicaW06-Light"/>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1"/>
        <bgColor indexed="64"/>
      </patternFill>
    </fill>
    <fill>
      <patternFill patternType="solid">
        <fgColor rgb="FFA7E6E0"/>
        <bgColor indexed="64"/>
      </patternFill>
    </fill>
  </fills>
  <borders count="15">
    <border>
      <left/>
      <right/>
      <top/>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auto="1"/>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124">
    <xf numFmtId="0" fontId="0" fillId="0" borderId="0" xfId="0"/>
    <xf numFmtId="0" fontId="0" fillId="0" borderId="0" xfId="0" applyAlignment="1">
      <alignment horizontal="center"/>
    </xf>
    <xf numFmtId="0" fontId="0" fillId="0" borderId="2" xfId="0" applyBorder="1" applyAlignment="1">
      <alignment horizontal="center"/>
    </xf>
    <xf numFmtId="0" fontId="0" fillId="0" borderId="2" xfId="0" applyBorder="1" applyAlignment="1">
      <alignment horizontal="left" vertical="center"/>
    </xf>
    <xf numFmtId="0" fontId="0" fillId="0" borderId="2" xfId="0" applyBorder="1" applyAlignment="1">
      <alignment horizontal="center" vertical="center"/>
    </xf>
    <xf numFmtId="0" fontId="0" fillId="3" borderId="0" xfId="0" applyFill="1"/>
    <xf numFmtId="0" fontId="5" fillId="0" borderId="0" xfId="0" applyFont="1" applyAlignment="1">
      <alignment horizontal="center"/>
    </xf>
    <xf numFmtId="0" fontId="5" fillId="0" borderId="0" xfId="0" applyFont="1"/>
    <xf numFmtId="0" fontId="5" fillId="3" borderId="0" xfId="0" applyFont="1" applyFill="1"/>
    <xf numFmtId="164" fontId="0" fillId="0" borderId="0" xfId="1" applyNumberFormat="1" applyFont="1" applyFill="1" applyAlignment="1">
      <alignment horizontal="center"/>
    </xf>
    <xf numFmtId="0" fontId="5" fillId="3" borderId="0" xfId="0" applyFont="1" applyFill="1" applyAlignment="1">
      <alignment horizontal="center"/>
    </xf>
    <xf numFmtId="0" fontId="0" fillId="3" borderId="0" xfId="0" applyFill="1" applyAlignment="1">
      <alignment horizontal="center"/>
    </xf>
    <xf numFmtId="0" fontId="4" fillId="0" borderId="2" xfId="0" applyFont="1" applyBorder="1" applyAlignment="1">
      <alignment horizontal="center" vertical="center"/>
    </xf>
    <xf numFmtId="165" fontId="6" fillId="0" borderId="2" xfId="1" applyNumberFormat="1" applyFont="1" applyFill="1" applyBorder="1" applyAlignment="1" applyProtection="1">
      <alignment horizontal="center" vertical="center"/>
      <protection hidden="1"/>
    </xf>
    <xf numFmtId="0" fontId="9" fillId="3" borderId="0" xfId="0" applyFont="1" applyFill="1"/>
    <xf numFmtId="0" fontId="10" fillId="0" borderId="2" xfId="0" applyFont="1" applyBorder="1" applyAlignment="1">
      <alignment horizontal="center"/>
    </xf>
    <xf numFmtId="0" fontId="8" fillId="0" borderId="0" xfId="0" applyFont="1"/>
    <xf numFmtId="0" fontId="10" fillId="0" borderId="2" xfId="0" applyFont="1" applyBorder="1" applyAlignment="1">
      <alignment horizontal="left" vertical="center"/>
    </xf>
    <xf numFmtId="0" fontId="12" fillId="0" borderId="2" xfId="0" applyFont="1" applyBorder="1" applyAlignment="1">
      <alignment horizontal="center"/>
    </xf>
    <xf numFmtId="0" fontId="8" fillId="2" borderId="0" xfId="0" applyFont="1" applyFill="1"/>
    <xf numFmtId="0" fontId="12" fillId="0" borderId="2" xfId="0" applyFont="1" applyBorder="1" applyAlignment="1">
      <alignment horizontal="left" vertical="center"/>
    </xf>
    <xf numFmtId="0" fontId="7" fillId="4" borderId="2" xfId="0" applyFont="1" applyFill="1" applyBorder="1" applyAlignment="1">
      <alignment horizontal="center" vertical="center"/>
    </xf>
    <xf numFmtId="0" fontId="17" fillId="5" borderId="1" xfId="0" applyFont="1" applyFill="1" applyBorder="1" applyAlignment="1">
      <alignment horizontal="center"/>
    </xf>
    <xf numFmtId="0" fontId="11" fillId="5" borderId="6" xfId="0" applyFont="1" applyFill="1" applyBorder="1" applyAlignment="1">
      <alignment horizontal="center"/>
    </xf>
    <xf numFmtId="0" fontId="17" fillId="5" borderId="2" xfId="0" applyFont="1" applyFill="1" applyBorder="1" applyAlignment="1">
      <alignment horizontal="center"/>
    </xf>
    <xf numFmtId="5" fontId="12" fillId="5" borderId="2" xfId="1" applyNumberFormat="1" applyFont="1" applyFill="1" applyBorder="1"/>
    <xf numFmtId="0" fontId="18" fillId="5" borderId="5" xfId="0" applyFont="1" applyFill="1" applyBorder="1" applyAlignment="1">
      <alignment horizontal="center"/>
    </xf>
    <xf numFmtId="0" fontId="18" fillId="5" borderId="2" xfId="0" applyFont="1" applyFill="1" applyBorder="1" applyAlignment="1">
      <alignment horizontal="center"/>
    </xf>
    <xf numFmtId="0" fontId="2" fillId="4" borderId="2" xfId="0" applyFont="1" applyFill="1" applyBorder="1" applyAlignment="1">
      <alignment horizontal="center"/>
    </xf>
    <xf numFmtId="49" fontId="0" fillId="3" borderId="2" xfId="0" applyNumberFormat="1" applyFill="1" applyBorder="1" applyAlignment="1">
      <alignment horizontal="center"/>
    </xf>
    <xf numFmtId="49" fontId="0" fillId="3" borderId="1" xfId="0" applyNumberFormat="1" applyFill="1" applyBorder="1" applyAlignment="1">
      <alignment horizontal="center"/>
    </xf>
    <xf numFmtId="49" fontId="0" fillId="3" borderId="3" xfId="0" applyNumberFormat="1" applyFill="1" applyBorder="1" applyAlignment="1">
      <alignment horizontal="center"/>
    </xf>
    <xf numFmtId="0" fontId="3" fillId="3" borderId="2" xfId="0" applyFont="1" applyFill="1" applyBorder="1" applyAlignment="1">
      <alignment vertical="center" wrapText="1"/>
    </xf>
    <xf numFmtId="0" fontId="3" fillId="3" borderId="2" xfId="0" applyFont="1" applyFill="1" applyBorder="1" applyAlignment="1">
      <alignment horizontal="left" vertical="center" wrapText="1"/>
    </xf>
    <xf numFmtId="0" fontId="19" fillId="3" borderId="0" xfId="0" applyFont="1" applyFill="1"/>
    <xf numFmtId="0" fontId="20" fillId="0" borderId="2" xfId="0" applyFont="1" applyBorder="1" applyAlignment="1">
      <alignment horizontal="left" vertical="center"/>
    </xf>
    <xf numFmtId="166" fontId="8" fillId="0" borderId="2" xfId="0" applyNumberFormat="1" applyFont="1" applyBorder="1"/>
    <xf numFmtId="0" fontId="0" fillId="0" borderId="2" xfId="0" quotePrefix="1" applyBorder="1" applyAlignment="1">
      <alignment horizontal="center" vertical="center"/>
    </xf>
    <xf numFmtId="0" fontId="4" fillId="0" borderId="2" xfId="0" applyFont="1" applyBorder="1" applyAlignment="1">
      <alignment horizontal="left" vertical="center" wrapText="1"/>
    </xf>
    <xf numFmtId="0" fontId="0" fillId="0" borderId="3" xfId="0" applyBorder="1" applyAlignment="1">
      <alignment horizontal="left" vertical="center"/>
    </xf>
    <xf numFmtId="0" fontId="4" fillId="3" borderId="0" xfId="0" applyFont="1" applyFill="1"/>
    <xf numFmtId="0" fontId="4" fillId="0" borderId="0" xfId="0" applyFont="1"/>
    <xf numFmtId="44" fontId="10" fillId="0" borderId="2" xfId="3" applyFont="1" applyFill="1" applyBorder="1"/>
    <xf numFmtId="44" fontId="12" fillId="0" borderId="2" xfId="3" applyFont="1" applyFill="1" applyBorder="1"/>
    <xf numFmtId="44" fontId="10" fillId="2" borderId="2" xfId="3" applyFont="1" applyFill="1" applyBorder="1"/>
    <xf numFmtId="44" fontId="10" fillId="0" borderId="2" xfId="3" applyFont="1" applyBorder="1"/>
    <xf numFmtId="44" fontId="13" fillId="0" borderId="2" xfId="3" applyFont="1" applyBorder="1"/>
    <xf numFmtId="0" fontId="0" fillId="3" borderId="12" xfId="0" applyFill="1" applyBorder="1"/>
    <xf numFmtId="0" fontId="0" fillId="3" borderId="5" xfId="0" applyFill="1" applyBorder="1"/>
    <xf numFmtId="0" fontId="0" fillId="3" borderId="9" xfId="0" applyFill="1" applyBorder="1"/>
    <xf numFmtId="0" fontId="0" fillId="3" borderId="8" xfId="0" applyFill="1" applyBorder="1"/>
    <xf numFmtId="0" fontId="0" fillId="3" borderId="10" xfId="0" applyFill="1" applyBorder="1"/>
    <xf numFmtId="0" fontId="0" fillId="3" borderId="11" xfId="0" applyFill="1" applyBorder="1"/>
    <xf numFmtId="0" fontId="0" fillId="3" borderId="13" xfId="0" applyFill="1" applyBorder="1"/>
    <xf numFmtId="0" fontId="0" fillId="3" borderId="14" xfId="0" applyFill="1" applyBorder="1"/>
    <xf numFmtId="0" fontId="4" fillId="0" borderId="2" xfId="0" applyFont="1" applyBorder="1" applyAlignment="1">
      <alignment horizontal="left" vertical="center"/>
    </xf>
    <xf numFmtId="0" fontId="0" fillId="0" borderId="2" xfId="0" applyBorder="1" applyAlignment="1">
      <alignment horizontal="left" vertical="center" wrapText="1"/>
    </xf>
    <xf numFmtId="0" fontId="0" fillId="0" borderId="7" xfId="0" applyBorder="1" applyAlignment="1">
      <alignment horizontal="left" vertical="center"/>
    </xf>
    <xf numFmtId="0" fontId="4" fillId="0" borderId="3" xfId="0" applyFont="1" applyBorder="1" applyAlignment="1">
      <alignment horizontal="left" vertical="center" wrapText="1"/>
    </xf>
    <xf numFmtId="49" fontId="19" fillId="3" borderId="3" xfId="0" applyNumberFormat="1" applyFont="1" applyFill="1" applyBorder="1" applyAlignment="1">
      <alignment horizontal="center"/>
    </xf>
    <xf numFmtId="0" fontId="19" fillId="0" borderId="2" xfId="0" applyFont="1" applyBorder="1" applyAlignment="1">
      <alignment horizontal="center" vertical="center"/>
    </xf>
    <xf numFmtId="0" fontId="18" fillId="0" borderId="2" xfId="0" applyFont="1" applyBorder="1" applyAlignment="1">
      <alignment horizontal="center" vertical="center"/>
    </xf>
    <xf numFmtId="44" fontId="19" fillId="3" borderId="7" xfId="0" applyNumberFormat="1" applyFont="1" applyFill="1" applyBorder="1"/>
    <xf numFmtId="0" fontId="19" fillId="0" borderId="2" xfId="0" applyFont="1" applyBorder="1" applyAlignment="1">
      <alignment horizontal="left" vertical="center"/>
    </xf>
    <xf numFmtId="0" fontId="19" fillId="0" borderId="2" xfId="0" applyFont="1" applyBorder="1"/>
    <xf numFmtId="168" fontId="16" fillId="0" borderId="2" xfId="3" applyNumberFormat="1" applyFont="1" applyFill="1" applyBorder="1" applyAlignment="1" applyProtection="1">
      <alignment horizontal="right"/>
      <protection hidden="1"/>
    </xf>
    <xf numFmtId="167" fontId="16" fillId="0" borderId="2" xfId="3" applyNumberFormat="1" applyFont="1" applyFill="1" applyBorder="1" applyAlignment="1" applyProtection="1">
      <alignment horizontal="right"/>
      <protection hidden="1"/>
    </xf>
    <xf numFmtId="44" fontId="19" fillId="3" borderId="2" xfId="0" applyNumberFormat="1" applyFont="1" applyFill="1" applyBorder="1"/>
    <xf numFmtId="44" fontId="19" fillId="3" borderId="0" xfId="0" applyNumberFormat="1" applyFont="1" applyFill="1"/>
    <xf numFmtId="9" fontId="8" fillId="0" borderId="2" xfId="2" applyFont="1" applyBorder="1"/>
    <xf numFmtId="0" fontId="17" fillId="5" borderId="14" xfId="0" applyFont="1" applyFill="1" applyBorder="1" applyAlignment="1">
      <alignment horizontal="center"/>
    </xf>
    <xf numFmtId="0" fontId="7" fillId="4" borderId="6" xfId="0" applyFont="1" applyFill="1" applyBorder="1" applyAlignment="1">
      <alignment horizontal="center" vertical="center"/>
    </xf>
    <xf numFmtId="0" fontId="17" fillId="5" borderId="6" xfId="0" applyFont="1" applyFill="1" applyBorder="1" applyAlignment="1">
      <alignment horizontal="left"/>
    </xf>
    <xf numFmtId="0" fontId="17" fillId="5" borderId="2" xfId="0" applyFont="1" applyFill="1" applyBorder="1" applyAlignment="1">
      <alignment horizontal="left"/>
    </xf>
    <xf numFmtId="0" fontId="11" fillId="4" borderId="1"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0" fillId="3" borderId="0" xfId="0" applyFill="1" applyAlignment="1">
      <alignment vertical="center" wrapText="1"/>
    </xf>
    <xf numFmtId="0" fontId="8" fillId="0" borderId="0" xfId="0" applyFont="1" applyAlignment="1">
      <alignment vertical="center" wrapText="1"/>
    </xf>
    <xf numFmtId="0" fontId="11" fillId="4" borderId="3" xfId="0" applyFont="1" applyFill="1" applyBorder="1" applyAlignment="1">
      <alignment horizontal="center" vertical="center" wrapText="1"/>
    </xf>
    <xf numFmtId="44" fontId="0" fillId="3" borderId="0" xfId="3" applyFont="1" applyFill="1"/>
    <xf numFmtId="44" fontId="0" fillId="3" borderId="0" xfId="0" applyNumberFormat="1" applyFill="1"/>
    <xf numFmtId="165" fontId="22" fillId="0" borderId="2" xfId="1" applyNumberFormat="1" applyFont="1" applyFill="1" applyBorder="1" applyAlignment="1" applyProtection="1">
      <alignment horizontal="center" vertical="center"/>
      <protection hidden="1"/>
    </xf>
    <xf numFmtId="0" fontId="23" fillId="0" borderId="2" xfId="0" applyFont="1" applyBorder="1" applyAlignment="1">
      <alignment horizontal="center"/>
    </xf>
    <xf numFmtId="49" fontId="25" fillId="3" borderId="2" xfId="0" applyNumberFormat="1" applyFont="1" applyFill="1" applyBorder="1" applyAlignment="1">
      <alignment horizontal="center"/>
    </xf>
    <xf numFmtId="49" fontId="25" fillId="3" borderId="1" xfId="0" applyNumberFormat="1" applyFont="1" applyFill="1" applyBorder="1" applyAlignment="1">
      <alignment horizontal="center"/>
    </xf>
    <xf numFmtId="49" fontId="25" fillId="3" borderId="3" xfId="0" applyNumberFormat="1" applyFont="1" applyFill="1" applyBorder="1" applyAlignment="1">
      <alignment horizontal="center"/>
    </xf>
    <xf numFmtId="49" fontId="24" fillId="3" borderId="3" xfId="0" applyNumberFormat="1" applyFont="1" applyFill="1" applyBorder="1" applyAlignment="1">
      <alignment horizontal="center"/>
    </xf>
    <xf numFmtId="0" fontId="25" fillId="3" borderId="0" xfId="0" applyFont="1" applyFill="1"/>
    <xf numFmtId="0" fontId="25" fillId="0" borderId="0" xfId="0" applyFont="1"/>
    <xf numFmtId="44" fontId="24" fillId="3" borderId="7" xfId="0" applyNumberFormat="1" applyFont="1" applyFill="1" applyBorder="1"/>
    <xf numFmtId="0" fontId="26" fillId="4" borderId="2" xfId="0" applyFont="1" applyFill="1" applyBorder="1" applyAlignment="1">
      <alignment horizontal="left" vertical="center"/>
    </xf>
    <xf numFmtId="0" fontId="26" fillId="4" borderId="6" xfId="0" applyFont="1" applyFill="1" applyBorder="1" applyAlignment="1">
      <alignment horizontal="left" vertical="center"/>
    </xf>
    <xf numFmtId="44" fontId="24" fillId="3" borderId="2" xfId="0" applyNumberFormat="1" applyFont="1" applyFill="1" applyBorder="1"/>
    <xf numFmtId="0" fontId="19" fillId="0" borderId="0" xfId="0" applyFont="1"/>
    <xf numFmtId="0" fontId="18" fillId="0" borderId="0" xfId="0" applyFont="1"/>
    <xf numFmtId="0" fontId="17" fillId="5" borderId="1" xfId="0" applyFont="1" applyFill="1" applyBorder="1"/>
    <xf numFmtId="0" fontId="17" fillId="5" borderId="3" xfId="0" applyFont="1" applyFill="1" applyBorder="1"/>
    <xf numFmtId="44" fontId="25" fillId="3" borderId="7" xfId="0" applyNumberFormat="1" applyFont="1" applyFill="1" applyBorder="1"/>
    <xf numFmtId="0" fontId="4" fillId="0" borderId="3" xfId="0" applyFont="1" applyBorder="1" applyAlignment="1">
      <alignment horizontal="left" vertical="center"/>
    </xf>
    <xf numFmtId="44" fontId="25" fillId="3" borderId="2" xfId="0" applyNumberFormat="1" applyFont="1" applyFill="1" applyBorder="1"/>
    <xf numFmtId="44" fontId="18" fillId="3" borderId="2" xfId="0" applyNumberFormat="1" applyFont="1" applyFill="1" applyBorder="1"/>
    <xf numFmtId="0" fontId="25" fillId="0" borderId="2" xfId="0" applyFont="1" applyBorder="1" applyAlignment="1">
      <alignment horizontal="left" vertical="center"/>
    </xf>
    <xf numFmtId="44" fontId="25" fillId="3" borderId="0" xfId="0" applyNumberFormat="1" applyFont="1" applyFill="1"/>
    <xf numFmtId="0" fontId="0" fillId="3" borderId="0" xfId="0" applyFill="1" applyProtection="1">
      <protection hidden="1"/>
    </xf>
    <xf numFmtId="44" fontId="0" fillId="3" borderId="0" xfId="0" applyNumberFormat="1" applyFill="1" applyProtection="1">
      <protection hidden="1"/>
    </xf>
    <xf numFmtId="0" fontId="0" fillId="3" borderId="0" xfId="0" applyFill="1" applyAlignment="1" applyProtection="1">
      <alignment vertical="center" wrapText="1"/>
      <protection hidden="1"/>
    </xf>
    <xf numFmtId="44" fontId="10" fillId="0" borderId="2" xfId="3" applyFont="1" applyBorder="1" applyProtection="1">
      <protection hidden="1"/>
    </xf>
    <xf numFmtId="44" fontId="13" fillId="0" borderId="2" xfId="3" applyFont="1" applyBorder="1" applyProtection="1">
      <protection hidden="1"/>
    </xf>
    <xf numFmtId="9" fontId="0" fillId="3" borderId="0" xfId="2" applyFont="1" applyFill="1" applyProtection="1">
      <protection hidden="1"/>
    </xf>
    <xf numFmtId="44" fontId="24" fillId="3" borderId="0" xfId="0" applyNumberFormat="1" applyFont="1" applyFill="1"/>
    <xf numFmtId="44" fontId="4" fillId="3" borderId="0" xfId="0" applyNumberFormat="1" applyFont="1" applyFill="1"/>
    <xf numFmtId="0" fontId="25" fillId="0" borderId="2" xfId="0" quotePrefix="1" applyFont="1" applyBorder="1" applyAlignment="1">
      <alignment horizontal="center" vertical="center"/>
    </xf>
    <xf numFmtId="0" fontId="24" fillId="3" borderId="0" xfId="0" applyFont="1" applyFill="1"/>
    <xf numFmtId="0" fontId="24" fillId="0" borderId="0" xfId="0" applyFont="1"/>
    <xf numFmtId="0" fontId="21" fillId="0" borderId="2" xfId="0" applyFont="1" applyBorder="1" applyAlignment="1">
      <alignment horizontal="center" vertical="center"/>
    </xf>
    <xf numFmtId="167" fontId="19" fillId="0" borderId="0" xfId="3" applyNumberFormat="1" applyFont="1"/>
    <xf numFmtId="0" fontId="15" fillId="0" borderId="4" xfId="0" applyFont="1" applyBorder="1" applyAlignment="1">
      <alignment horizontal="left" vertical="center" wrapText="1"/>
    </xf>
    <xf numFmtId="0" fontId="15" fillId="0" borderId="1" xfId="0" applyFont="1" applyBorder="1" applyAlignment="1">
      <alignment horizontal="left" vertical="center" wrapText="1"/>
    </xf>
    <xf numFmtId="0" fontId="15" fillId="0" borderId="3" xfId="0" applyFont="1" applyBorder="1" applyAlignment="1">
      <alignment horizontal="left" vertical="center" wrapText="1"/>
    </xf>
    <xf numFmtId="0" fontId="9" fillId="5" borderId="4" xfId="0" applyFont="1" applyFill="1" applyBorder="1" applyAlignment="1">
      <alignment horizontal="center"/>
    </xf>
    <xf numFmtId="0" fontId="9" fillId="5" borderId="1" xfId="0" applyFont="1" applyFill="1" applyBorder="1" applyAlignment="1">
      <alignment horizontal="center"/>
    </xf>
    <xf numFmtId="0" fontId="9" fillId="5" borderId="3" xfId="0" applyFont="1" applyFill="1" applyBorder="1" applyAlignment="1">
      <alignment horizontal="center"/>
    </xf>
    <xf numFmtId="164" fontId="14" fillId="0" borderId="2" xfId="1" applyNumberFormat="1" applyFont="1" applyFill="1" applyBorder="1" applyAlignment="1">
      <alignment horizontal="center"/>
    </xf>
    <xf numFmtId="0" fontId="10" fillId="0" borderId="2" xfId="0" applyFont="1" applyBorder="1" applyAlignment="1">
      <alignment horizontal="center"/>
    </xf>
  </cellXfs>
  <cellStyles count="4">
    <cellStyle name="Migliaia" xfId="1" builtinId="3"/>
    <cellStyle name="Normale" xfId="0" builtinId="0"/>
    <cellStyle name="Percentuale" xfId="2" builtinId="5"/>
    <cellStyle name="Valuta" xfId="3" builtinId="4"/>
  </cellStyles>
  <dxfs count="0"/>
  <tableStyles count="0" defaultTableStyle="TableStyleMedium2" defaultPivotStyle="PivotStyleLight16"/>
  <colors>
    <mruColors>
      <color rgb="FFA7E6E0"/>
      <color rgb="FF73BF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18882</xdr:colOff>
      <xdr:row>7</xdr:row>
      <xdr:rowOff>117929</xdr:rowOff>
    </xdr:to>
    <xdr:pic>
      <xdr:nvPicPr>
        <xdr:cNvPr id="3" name="Immagine 2">
          <a:extLst>
            <a:ext uri="{FF2B5EF4-FFF2-40B4-BE49-F238E27FC236}">
              <a16:creationId xmlns:a16="http://schemas.microsoft.com/office/drawing/2014/main" id="{12880521-3AF8-4EDC-B4B6-CC93F45BF8EC}"/>
            </a:ext>
          </a:extLst>
        </xdr:cNvPr>
        <xdr:cNvPicPr>
          <a:picLocks noChangeAspect="1"/>
        </xdr:cNvPicPr>
      </xdr:nvPicPr>
      <xdr:blipFill rotWithShape="1">
        <a:blip xmlns:r="http://schemas.openxmlformats.org/officeDocument/2006/relationships" r:embed="rId1"/>
        <a:srcRect t="10714"/>
        <a:stretch/>
      </xdr:blipFill>
      <xdr:spPr>
        <a:xfrm>
          <a:off x="0" y="0"/>
          <a:ext cx="9861382" cy="13697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15007</xdr:colOff>
      <xdr:row>8</xdr:row>
      <xdr:rowOff>8467</xdr:rowOff>
    </xdr:to>
    <xdr:pic>
      <xdr:nvPicPr>
        <xdr:cNvPr id="2" name="Immagine 1">
          <a:extLst>
            <a:ext uri="{FF2B5EF4-FFF2-40B4-BE49-F238E27FC236}">
              <a16:creationId xmlns:a16="http://schemas.microsoft.com/office/drawing/2014/main" id="{2C6905AD-835A-E241-88D9-EA8EB34DD4DE}"/>
            </a:ext>
          </a:extLst>
        </xdr:cNvPr>
        <xdr:cNvPicPr>
          <a:picLocks noChangeAspect="1"/>
        </xdr:cNvPicPr>
      </xdr:nvPicPr>
      <xdr:blipFill rotWithShape="1">
        <a:blip xmlns:r="http://schemas.openxmlformats.org/officeDocument/2006/relationships" r:embed="rId1"/>
        <a:srcRect t="10714"/>
        <a:stretch/>
      </xdr:blipFill>
      <xdr:spPr>
        <a:xfrm>
          <a:off x="0" y="0"/>
          <a:ext cx="9874440" cy="1371600"/>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W435"/>
  <sheetViews>
    <sheetView zoomScale="163" zoomScaleNormal="140" workbookViewId="0">
      <selection activeCell="A14" sqref="A14:XFD14"/>
    </sheetView>
  </sheetViews>
  <sheetFormatPr baseColWidth="10" defaultColWidth="10.5" defaultRowHeight="15" outlineLevelCol="1"/>
  <cols>
    <col min="1" max="1" width="82.5" style="7" bestFit="1" customWidth="1"/>
    <col min="2" max="2" width="14.6640625" style="6" customWidth="1"/>
    <col min="3" max="3" width="17.33203125" style="7" customWidth="1"/>
    <col min="4" max="4" width="14.6640625" style="5" customWidth="1" outlineLevel="1"/>
    <col min="5" max="101" width="10.5" style="5"/>
  </cols>
  <sheetData>
    <row r="1" spans="1:101" ht="14.75" customHeight="1">
      <c r="A1" s="49"/>
      <c r="B1" s="50"/>
      <c r="C1" s="50"/>
      <c r="D1" s="51"/>
    </row>
    <row r="2" spans="1:101" ht="14.75" customHeight="1">
      <c r="A2" s="52"/>
      <c r="B2" s="5"/>
      <c r="C2" s="5"/>
      <c r="D2" s="47"/>
    </row>
    <row r="3" spans="1:101" ht="14.75" customHeight="1">
      <c r="A3" s="52"/>
      <c r="B3" s="5"/>
      <c r="C3" s="5"/>
      <c r="D3" s="47"/>
    </row>
    <row r="4" spans="1:101" ht="14.75" customHeight="1">
      <c r="A4" s="52"/>
      <c r="B4" s="5"/>
      <c r="C4" s="5"/>
      <c r="D4" s="47"/>
    </row>
    <row r="5" spans="1:101" ht="14.75" customHeight="1">
      <c r="A5" s="52"/>
      <c r="B5" s="5"/>
      <c r="C5" s="5"/>
      <c r="D5" s="47"/>
    </row>
    <row r="6" spans="1:101" ht="14.75" customHeight="1">
      <c r="A6" s="52"/>
      <c r="B6" s="5"/>
      <c r="C6" s="5"/>
      <c r="D6" s="47"/>
    </row>
    <row r="7" spans="1:101" ht="13.5" customHeight="1">
      <c r="A7" s="52"/>
      <c r="B7" s="5"/>
      <c r="C7" s="5"/>
      <c r="D7" s="47"/>
    </row>
    <row r="8" spans="1:101" ht="10" customHeight="1">
      <c r="A8" s="53"/>
      <c r="B8" s="54"/>
      <c r="C8" s="54"/>
      <c r="D8" s="48"/>
    </row>
    <row r="9" spans="1:101" ht="15" customHeight="1">
      <c r="A9" s="70" t="str">
        <f>IF($D$9="ITA",'DATA OPT '!A7,IF($D$9="ENG",'DATA OPT '!B7,IF($D$9="ESP",'DATA OPT '!C7,IF($D$9="FRA",'DATA OPT '!D7))))</f>
        <v>EU PRICE LIST</v>
      </c>
      <c r="B9" s="91" t="str">
        <f>IF($D$9="ITA",'DATA OPT '!A5,IF($D$9="ENG",'DATA OPT '!B5,IF($D$9="ESP",'DATA OPT '!C5,IF($D$9="FRA",'DATA OPT '!D5))))</f>
        <v>January 2026</v>
      </c>
      <c r="C9" s="71" t="str">
        <f>IF($D$9="ITA",'DATA OPT '!A6,IF($D$9="ENG",'DATA OPT '!B6,IF($D$9="ESP",'DATA OPT '!C6,IF($D$9="FRA",'DATA OPT '!D6))))</f>
        <v>LANGUAGE:</v>
      </c>
      <c r="D9" s="71" t="s">
        <v>0</v>
      </c>
    </row>
    <row r="10" spans="1:101" s="9" customFormat="1" ht="19" customHeight="1">
      <c r="A10" s="122" t="str">
        <f>IF($D$9="ITA",'DATA OPT '!A2,IF($D$9="ENG",'DATA OPT '!B2,IF($D$9="ESP",'DATA OPT '!C2,IF($D$9="FRA",'DATA OPT '!D2))))</f>
        <v>LE MANS 50 MY26 OUTBOARD (3x400 HP VERADO V10+JOYSTICK)</v>
      </c>
      <c r="B10" s="122" t="str">
        <f>IF($D$9="ITA",'DATA OPT '!B22,IF($D$9="ENG",'DATA OPT '!C22,IF($D$9="ESP",'DATA OPT '!D22,IF($D$9="FRA",'DATA OPT '!E22))))</f>
        <v>Los precios están destinados a la entrega del yate en fábrica. Los impuestos y tasas de cualquier país de destino final del yate, si corresponde, no están incluidos. Si el Comprador tiene su residencia o sede dentro de la Comunidad Europea, el yate, después de la entrega, deberá abandonar inmediatamente el Estado italiano con una prueba indiscutible. Los límites de suministro son según ficha técnica (edición vigente) e incluyen la decoración interior estándar. El Constructor se reserva el derecho de modificar, en cualquier momento y sin previo aviso, los precios, los límites de suministro y las especificaciones técnicas. Los precios de los artículos opcionales se definirán de acuerdo con la lista de precios aplicable vigente en el momento de la fecha límite de configuración.</v>
      </c>
      <c r="C10" s="65">
        <f>'DATA OPT '!E2</f>
        <v>945000</v>
      </c>
      <c r="D10" s="13"/>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row>
    <row r="11" spans="1:101" s="16" customFormat="1" ht="15" hidden="1" customHeight="1">
      <c r="A11" s="22" t="str">
        <f>IF($D$9="ITA",'DATA OPT '!A9,IF($D$9="ENG",'DATA OPT '!B9,IF($D$9="ESP",'DATA OPT '!C9,IF($D$9="FRA",'DATA OPT '!D9))))</f>
        <v>ALTERNATIVE ENGINES</v>
      </c>
      <c r="B11" s="22" t="str">
        <f>IF($D$9="ITA",'DATA OPT '!A18,IF($D$9="ENG",'DATA OPT '!B18,IF($D$9="ESP",'DATA OPT '!C18,IF($D$9="FRA",'DATA OPT '!D18))))</f>
        <v>#</v>
      </c>
      <c r="C11" s="72" t="str">
        <f>IF($D$9="ITA",'DATA OPT '!A21,IF($D$9="ENG",'DATA OPT '!B21,IF($D$9="ESP",'DATA OPT '!C21,IF($D$9="FRA",'DATA OPT '!D21))))</f>
        <v>PRICE LIST (VAT EXCLUDED)</v>
      </c>
      <c r="D11" s="23"/>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row>
    <row r="12" spans="1:101" s="16" customFormat="1" ht="15" hidden="1" customHeight="1">
      <c r="A12" s="114" t="str">
        <f>IF($D$9="ITA",'DATA OPT '!A24,IF($D$9="ENG",'DATA OPT '!B24,IF($D$9="ESP",'DATA OPT '!C24,IF($D$9="FRA",'DATA OPT '!D24))))</f>
        <v>'2x480 HP/2x353 kW Volvo Penta D6-IPS 650 DIESEL</v>
      </c>
      <c r="B12" s="15"/>
      <c r="C12" s="43">
        <f>'DATA OPT '!E24</f>
        <v>70000</v>
      </c>
      <c r="D12" s="42">
        <f>B12*C12</f>
        <v>0</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row>
    <row r="13" spans="1:101" s="16" customFormat="1" ht="15" customHeight="1">
      <c r="A13" s="22" t="str">
        <f>IF($D$9="ITA",'DATA OPT '!A25,IF($D$9="ENG",'DATA OPT '!B25,IF($D$9="ESP",'DATA OPT '!C25,IF($D$9="FRA",'DATA OPT '!D25))))</f>
        <v>FUNCTIONALITY</v>
      </c>
      <c r="B13" s="24" t="str">
        <f>B11</f>
        <v>#</v>
      </c>
      <c r="C13" s="73" t="str">
        <f>C11</f>
        <v>PRICE LIST (VAT EXCLUDED)</v>
      </c>
      <c r="D13" s="24"/>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row>
    <row r="14" spans="1:101" s="16" customFormat="1" ht="15" customHeight="1">
      <c r="A14" s="35" t="str">
        <f>IF($D$9="ITA",'DATA OPT '!A26,IF($D$9="ENG",'DATA OPT '!B26,IF($D$9="ESP",'DATA OPT '!C26,IF($D$9="FRA",'DATA OPT '!D26))))</f>
        <v>AIS In VHF (Upgrade)</v>
      </c>
      <c r="B14" s="15"/>
      <c r="C14" s="43">
        <f>'DATA OPT '!E26</f>
        <v>500</v>
      </c>
      <c r="D14" s="42">
        <f t="shared" ref="D14:D29" si="0">B14*C14</f>
        <v>0</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row>
    <row r="15" spans="1:101" s="16" customFormat="1" ht="15" customHeight="1">
      <c r="A15" s="35" t="str">
        <f>IF($D$9="ITA",'DATA OPT '!A27,IF($D$9="ENG",'DATA OPT '!B27,IF($D$9="ESP",'DATA OPT '!C27,IF($D$9="FRA",'DATA OPT '!D27))))</f>
        <v>Satellite Antenna with 2 radome 37 cm</v>
      </c>
      <c r="B15" s="15"/>
      <c r="C15" s="43">
        <f>'DATA OPT '!E27</f>
        <v>12000</v>
      </c>
      <c r="D15" s="42">
        <f t="shared" si="0"/>
        <v>0</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row>
    <row r="16" spans="1:101" s="16" customFormat="1" ht="15" customHeight="1">
      <c r="A16" s="35" t="str">
        <f>IF($D$9="ITA",'DATA OPT '!A28,IF($D$9="ENG",'DATA OPT '!B28,IF($D$9="ESP",'DATA OPT '!C28,IF($D$9="FRA",'DATA OPT '!D28))))</f>
        <v>Antifouling Paint</v>
      </c>
      <c r="B16" s="15"/>
      <c r="C16" s="43">
        <f>'DATA OPT '!E28</f>
        <v>6000</v>
      </c>
      <c r="D16" s="42">
        <f t="shared" si="0"/>
        <v>0</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row>
    <row r="17" spans="1:101" s="16" customFormat="1" ht="15" customHeight="1">
      <c r="A17" s="35" t="str">
        <f>IF($D$9="ITA",'DATA OPT '!A29,IF($D$9="ENG",'DATA OPT '!B29,IF($D$9="ESP",'DATA OPT '!C29,IF($D$9="FRA",'DATA OPT '!D29))))</f>
        <v>Air conditioning mediterranean 28K BTU (16K BTU stern, bow and bathroom cabins; 12K BTU cockpit)</v>
      </c>
      <c r="B17" s="15"/>
      <c r="C17" s="43">
        <f>'DATA OPT '!E29</f>
        <v>22000</v>
      </c>
      <c r="D17" s="42">
        <f t="shared" si="0"/>
        <v>0</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row>
    <row r="18" spans="1:101" s="16" customFormat="1" ht="15" customHeight="1">
      <c r="A18" s="35" t="str">
        <f>IF($D$9="ITA",'DATA OPT '!A30,IF($D$9="ENG",'DATA OPT '!B30,IF($D$9="ESP",'DATA OPT '!C30,IF($D$9="FRA",'DATA OPT '!D30))))</f>
        <v>32K BTU tropical air conditioning (12K BTU bow cabin and bathrooms; 8K BTU aft cabin; 12K BTU cockpit)</v>
      </c>
      <c r="B18" s="15"/>
      <c r="C18" s="43">
        <f>'DATA OPT '!E30</f>
        <v>26000</v>
      </c>
      <c r="D18" s="42">
        <f t="shared" si="0"/>
        <v>0</v>
      </c>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row>
    <row r="19" spans="1:101" s="16" customFormat="1" ht="15" customHeight="1">
      <c r="A19" s="35" t="str">
        <f>IF($D$9="ITA",'DATA OPT '!A31,IF($D$9="ENG",'DATA OPT '!B31,IF($D$9="ESP",'DATA OPT '!C31,IF($D$9="FRA",'DATA OPT '!D31))))</f>
        <v>Desalter Schenker® Zen 50 lt</v>
      </c>
      <c r="B19" s="15"/>
      <c r="C19" s="43">
        <f>'DATA OPT '!E31</f>
        <v>15000</v>
      </c>
      <c r="D19" s="42">
        <f t="shared" si="0"/>
        <v>0</v>
      </c>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row>
    <row r="20" spans="1:101" s="16" customFormat="1" ht="15" customHeight="1">
      <c r="A20" s="35" t="str">
        <f>IF($D$9="ITA",'DATA OPT '!A32,IF($D$9="ENG",'DATA OPT '!B32,IF($D$9="ESP",'DATA OPT '!C32,IF($D$9="FRA",'DATA OPT '!D32))))</f>
        <v>Chain counter</v>
      </c>
      <c r="B20" s="15"/>
      <c r="C20" s="43">
        <f>'DATA OPT '!E32</f>
        <v>800</v>
      </c>
      <c r="D20" s="42">
        <f t="shared" si="0"/>
        <v>0</v>
      </c>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row>
    <row r="21" spans="1:101" s="16" customFormat="1" ht="15" customHeight="1">
      <c r="A21" s="35" t="str">
        <f>IF($D$9="ITA",'DATA OPT '!A33,IF($D$9="ENG",'DATA OPT '!B33,IF($D$9="ESP",'DATA OPT '!C33,IF($D$9="FRA",'DATA OPT '!D33))))</f>
        <v>Bow thruster on/off</v>
      </c>
      <c r="B21" s="15"/>
      <c r="C21" s="43">
        <f>'DATA OPT '!E33</f>
        <v>6500</v>
      </c>
      <c r="D21" s="42">
        <f t="shared" si="0"/>
        <v>0</v>
      </c>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row>
    <row r="22" spans="1:101" s="16" customFormat="1" ht="15" customHeight="1">
      <c r="A22" s="35" t="str">
        <f>IF($D$9="ITA",'DATA OPT '!A34,IF($D$9="ENG",'DATA OPT '!B34,IF($D$9="ESP",'DATA OPT '!C34,IF($D$9="FRA",'DATA OPT '!D34))))</f>
        <v>6 kW Generator VTE</v>
      </c>
      <c r="B22" s="15"/>
      <c r="C22" s="43">
        <f>'DATA OPT '!E34</f>
        <v>19000</v>
      </c>
      <c r="D22" s="42">
        <f t="shared" si="0"/>
        <v>0</v>
      </c>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row>
    <row r="23" spans="1:101" s="16" customFormat="1" ht="15" customHeight="1">
      <c r="A23" s="35" t="str">
        <f>IF($D$9="ITA",'DATA OPT '!A35,IF($D$9="ENG",'DATA OPT '!B35,IF($D$9="ESP",'DATA OPT '!C35,IF($D$9="FRA",'DATA OPT '!D35))))</f>
        <v>8 kW Generator ONAN</v>
      </c>
      <c r="B23" s="15"/>
      <c r="C23" s="43">
        <f>'DATA OPT '!E35</f>
        <v>25000</v>
      </c>
      <c r="D23" s="42">
        <f t="shared" si="0"/>
        <v>0</v>
      </c>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row>
    <row r="24" spans="1:101" s="16" customFormat="1" ht="15" customHeight="1">
      <c r="A24" s="35" t="str">
        <f>IF($D$9="ITA",'DATA OPT '!A36,IF($D$9="ENG",'DATA OPT '!B36,IF($D$9="ESP",'DATA OPT '!C36,IF($D$9="FRA",'DATA OPT '!D36))))</f>
        <v>Additional GPS 16'' (Total two)</v>
      </c>
      <c r="B24" s="15"/>
      <c r="C24" s="43">
        <f>'DATA OPT '!E36</f>
        <v>8000</v>
      </c>
      <c r="D24" s="42">
        <f t="shared" si="0"/>
        <v>0</v>
      </c>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row>
    <row r="25" spans="1:101" s="16" customFormat="1" ht="15" customHeight="1">
      <c r="A25" s="35" t="str">
        <f>IF($D$9="ITA",'DATA OPT '!A37,IF($D$9="ENG",'DATA OPT '!B37,IF($D$9="ESP",'DATA OPT '!C37,IF($D$9="FRA",'DATA OPT '!D37))))</f>
        <v>Inverter 1500W</v>
      </c>
      <c r="B25" s="15"/>
      <c r="C25" s="43">
        <f>'DATA OPT '!E37</f>
        <v>2500</v>
      </c>
      <c r="D25" s="42">
        <f t="shared" si="0"/>
        <v>0</v>
      </c>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row>
    <row r="26" spans="1:101" s="16" customFormat="1" ht="15" customHeight="1">
      <c r="A26" s="35" t="str">
        <f>IF($D$9="ITA",'DATA OPT '!A39,IF($D$9="ENG",'DATA OPT '!B39,IF($D$9="ESP",'DATA OPT '!C39,IF($D$9="FRA",'DATA OPT '!D39))))</f>
        <v>A2 ball fenders (n°2) with logo socks</v>
      </c>
      <c r="B26" s="15"/>
      <c r="C26" s="43">
        <f>'DATA OPT '!E39</f>
        <v>300</v>
      </c>
      <c r="D26" s="42">
        <f t="shared" si="0"/>
        <v>0</v>
      </c>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row>
    <row r="27" spans="1:101" s="16" customFormat="1" ht="15" customHeight="1">
      <c r="A27" s="35" t="str">
        <f>IF($D$9="ITA",'DATA OPT '!A40,IF($D$9="ENG",'DATA OPT '!B40,IF($D$9="ESP",'DATA OPT '!C40,IF($D$9="FRA",'DATA OPT '!D40))))</f>
        <v>Retractable hydraulic gangway</v>
      </c>
      <c r="B27" s="15"/>
      <c r="C27" s="43">
        <f>'DATA OPT '!E40</f>
        <v>20000</v>
      </c>
      <c r="D27" s="42">
        <f t="shared" si="0"/>
        <v>0</v>
      </c>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row>
    <row r="28" spans="1:101" s="16" customFormat="1" ht="15" customHeight="1">
      <c r="A28" s="35" t="str">
        <f>IF($D$9="ITA",'DATA OPT '!A41,IF($D$9="ENG",'DATA OPT '!B41,IF($D$9="ESP",'DATA OPT '!C41,IF($D$9="FRA",'DATA OPT '!D41))))</f>
        <v>Retractable hydraulic gangway and Ladder (only shaft drives) - no tender lift</v>
      </c>
      <c r="B28" s="15"/>
      <c r="C28" s="43">
        <f>'DATA OPT '!E41</f>
        <v>45000</v>
      </c>
      <c r="D28" s="42">
        <f t="shared" si="0"/>
        <v>0</v>
      </c>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row>
    <row r="29" spans="1:101" s="16" customFormat="1" ht="15" customHeight="1">
      <c r="A29" s="35" t="str">
        <f>IF($D$9="ITA",'DATA OPT '!A42,IF($D$9="ENG",'DATA OPT '!B42,IF($D$9="ESP",'DATA OPT '!C42,IF($D$9="FRA",'DATA OPT '!D42))))</f>
        <v>Right Hydraulic Platform</v>
      </c>
      <c r="B29" s="15"/>
      <c r="C29" s="43">
        <f>'DATA OPT '!E42</f>
        <v>17000</v>
      </c>
      <c r="D29" s="42">
        <f t="shared" si="0"/>
        <v>0</v>
      </c>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row>
    <row r="30" spans="1:101" s="16" customFormat="1" ht="15" customHeight="1">
      <c r="A30" s="35" t="str">
        <f>IF($D$9="ITA",'DATA OPT '!A43,IF($D$9="ENG",'DATA OPT '!B43,IF($D$9="ESP",'DATA OPT '!C43,IF($D$9="FRA",'DATA OPT '!D43))))</f>
        <v>Left Hydraulic Platform (No gangwat OB)</v>
      </c>
      <c r="B30" s="15"/>
      <c r="C30" s="43">
        <f>'DATA OPT '!E43</f>
        <v>17000</v>
      </c>
      <c r="D30" s="42">
        <f t="shared" ref="D30:D33" si="1">B30*C30</f>
        <v>0</v>
      </c>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row>
    <row r="31" spans="1:101" s="16" customFormat="1" ht="15" customHeight="1">
      <c r="A31" s="35" t="str">
        <f>IF($D$9="ITA",'DATA OPT '!A44,IF($D$9="ENG",'DATA OPT '!B44,IF($D$9="ESP",'DATA OPT '!C44,IF($D$9="FRA",'DATA OPT '!D44))))</f>
        <v>Left Hydraulic Platform  Besenzoni® (Only with gangway)</v>
      </c>
      <c r="B31" s="15"/>
      <c r="C31" s="43">
        <f>'DATA OPT '!E44</f>
        <v>27000</v>
      </c>
      <c r="D31" s="42">
        <f t="shared" si="1"/>
        <v>0</v>
      </c>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row>
    <row r="32" spans="1:101" s="16" customFormat="1" ht="15" customHeight="1">
      <c r="A32" s="35" t="str">
        <f>IF($D$9="ITA",'DATA OPT '!A45,IF($D$9="ENG",'DATA OPT '!B45,IF($D$9="ESP",'DATA OPT '!C45,IF($D$9="FRA",'DATA OPT '!D45))))</f>
        <v>Autopilot (shaft line version)</v>
      </c>
      <c r="B32" s="15"/>
      <c r="C32" s="43">
        <f>'DATA OPT '!E45</f>
        <v>6000</v>
      </c>
      <c r="D32" s="42">
        <f t="shared" si="1"/>
        <v>0</v>
      </c>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row>
    <row r="33" spans="1:101" s="16" customFormat="1" ht="15" customHeight="1">
      <c r="A33" s="35" t="str">
        <f>IF($D$9="ITA",'DATA OPT '!A47,IF($D$9="ENG",'DATA OPT '!B47,IF($D$9="ESP",'DATA OPT '!C47,IF($D$9="FRA",'DATA OPT '!D47))))</f>
        <v>Preparation of TV system (4 areas) with terrestrial antenna</v>
      </c>
      <c r="B33" s="15"/>
      <c r="C33" s="43">
        <f>'DATA OPT '!E47</f>
        <v>3000</v>
      </c>
      <c r="D33" s="42">
        <f t="shared" si="1"/>
        <v>0</v>
      </c>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row>
    <row r="34" spans="1:101" s="16" customFormat="1" ht="15" customHeight="1">
      <c r="A34" s="35" t="str">
        <f>IF($D$9="ITA",'DATA OPT '!A48,IF($D$9="ENG",'DATA OPT '!B48,IF($D$9="ESP",'DATA OPT '!C48,IF($D$9="FRA",'DATA OPT '!D48))))</f>
        <v>Radar Garmin 18/24 XHD3- radome 45</v>
      </c>
      <c r="B34" s="15"/>
      <c r="C34" s="43">
        <f>'DATA OPT '!E48</f>
        <v>4000</v>
      </c>
      <c r="D34" s="42">
        <f t="shared" ref="D34:D38" si="2">B34*C34</f>
        <v>0</v>
      </c>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row>
    <row r="35" spans="1:101" s="16" customFormat="1" ht="15" customHeight="1">
      <c r="A35" s="35" t="str">
        <f>IF($D$9="ITA",'DATA OPT '!A49,IF($D$9="ENG",'DATA OPT '!B49,IF($D$9="ESP",'DATA OPT '!C49,IF($D$9="FRA",'DATA OPT '!D49))))</f>
        <v>Empty black radome (#2) 37 cm</v>
      </c>
      <c r="B35" s="15"/>
      <c r="C35" s="43">
        <f>'DATA OPT '!E49</f>
        <v>3000</v>
      </c>
      <c r="D35" s="42">
        <f t="shared" si="2"/>
        <v>0</v>
      </c>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row>
    <row r="36" spans="1:101" s="16" customFormat="1" ht="15" customHeight="1">
      <c r="A36" s="35" t="str">
        <f>IF($D$9="ITA",'DATA OPT '!A50,IF($D$9="ENG",'DATA OPT '!B50,IF($D$9="ESP",'DATA OPT '!C50,IF($D$9="FRA",'DATA OPT '!D50))))</f>
        <v>Stereo system JL (Radio, Amplifier, subwoofer, 6 external speakers, 2 tweeters, 2 internal speakers) - Upgrade</v>
      </c>
      <c r="B36" s="15"/>
      <c r="C36" s="43">
        <f>'DATA OPT '!E50</f>
        <v>6000</v>
      </c>
      <c r="D36" s="42">
        <f t="shared" si="2"/>
        <v>0</v>
      </c>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row>
    <row r="37" spans="1:101" s="16" customFormat="1" ht="15" customHeight="1">
      <c r="A37" s="35" t="str">
        <f>IF($D$9="ITA",'DATA OPT '!A51,IF($D$9="ENG",'DATA OPT '!B51,IF($D$9="ESP",'DATA OPT '!C51,IF($D$9="FRA",'DATA OPT '!D51))))</f>
        <v>Gyroscopic stabilizer Seakeeper 4,5</v>
      </c>
      <c r="B37" s="15"/>
      <c r="C37" s="43">
        <f>'DATA OPT '!E51</f>
        <v>100000</v>
      </c>
      <c r="D37" s="42">
        <f t="shared" si="2"/>
        <v>0</v>
      </c>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row>
    <row r="38" spans="1:101" s="16" customFormat="1" ht="15" customHeight="1">
      <c r="A38" s="35" t="str">
        <f>IF($D$9="ITA",'DATA OPT '!A52,IF($D$9="ENG",'DATA OPT '!B52,IF($D$9="ESP",'DATA OPT '!C52,IF($D$9="FRA",'DATA OPT '!D52))))</f>
        <v>Stabilizzatore giroscopico Smart Gyro SG20</v>
      </c>
      <c r="B38" s="15"/>
      <c r="C38" s="43">
        <f>'DATA OPT '!E52</f>
        <v>80000</v>
      </c>
      <c r="D38" s="42">
        <f t="shared" si="2"/>
        <v>0</v>
      </c>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row>
    <row r="39" spans="1:101" s="16" customFormat="1" ht="15" customHeight="1">
      <c r="A39" s="35" t="str">
        <f>IF($D$9="ITA",'DATA OPT '!A53,IF($D$9="ENG",'DATA OPT '!B53,IF($D$9="ESP",'DATA OPT '!C53,IF($D$9="FRA",'DATA OPT '!D53))))</f>
        <v>Preparation to gyroscopic stabilizer</v>
      </c>
      <c r="B39" s="15"/>
      <c r="C39" s="43">
        <f>'DATA OPT '!E53</f>
        <v>5000</v>
      </c>
      <c r="D39" s="42">
        <f t="shared" ref="D39:D42" si="3">B39*C39</f>
        <v>0</v>
      </c>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row>
    <row r="40" spans="1:101" s="16" customFormat="1" ht="15" customHeight="1">
      <c r="A40" s="35" t="str">
        <f>IF($D$9="ITA",'DATA OPT '!A54,IF($D$9="ENG",'DATA OPT '!B54,IF($D$9="ESP",'DATA OPT '!C54,IF($D$9="FRA",'DATA OPT '!D54))))</f>
        <v>Engine room camera</v>
      </c>
      <c r="B40" s="15"/>
      <c r="C40" s="43">
        <f>'DATA OPT '!E54</f>
        <v>2500</v>
      </c>
      <c r="D40" s="42">
        <f t="shared" si="3"/>
        <v>0</v>
      </c>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row>
    <row r="41" spans="1:101" s="16" customFormat="1" ht="15" customHeight="1">
      <c r="A41" s="35" t="str">
        <f>IF($D$9="ITA",'DATA OPT '!A55,IF($D$9="ENG",'DATA OPT '!B55,IF($D$9="ESP",'DATA OPT '!C55,IF($D$9="FRA",'DATA OPT '!D55))))</f>
        <v>Tenderlift (1,100 lbs)</v>
      </c>
      <c r="B41" s="15"/>
      <c r="C41" s="43">
        <f>'DATA OPT '!E55</f>
        <v>25000</v>
      </c>
      <c r="D41" s="42">
        <f t="shared" si="3"/>
        <v>0</v>
      </c>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row>
    <row r="42" spans="1:101" s="16" customFormat="1" ht="15" customHeight="1">
      <c r="A42" s="35" t="str">
        <f>IF($D$9="ITA",'DATA OPT '!A56,IF($D$9="ENG",'DATA OPT '!B56,IF($D$9="ESP",'DATA OPT '!C56,IF($D$9="FRA",'DATA OPT '!D56))))</f>
        <v>32" T-Top retractable TV</v>
      </c>
      <c r="B42" s="15"/>
      <c r="C42" s="43">
        <f>'DATA OPT '!E56</f>
        <v>3000</v>
      </c>
      <c r="D42" s="42">
        <f t="shared" si="3"/>
        <v>0</v>
      </c>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row>
    <row r="43" spans="1:101" s="16" customFormat="1" ht="15" customHeight="1">
      <c r="A43" s="22" t="str">
        <f>IF($D$9="ITA",'DATA OPT '!A12,IF($D$9="ENG",'DATA OPT '!B12,IF($D$9="ESP",'DATA OPT '!C12,IF($D$9="FRA",'DATA OPT '!D12))))</f>
        <v>EXTERIORS</v>
      </c>
      <c r="B43" s="24" t="str">
        <f>B11</f>
        <v>#</v>
      </c>
      <c r="C43" s="73" t="str">
        <f>C11</f>
        <v>PRICE LIST (VAT EXCLUDED)</v>
      </c>
      <c r="D43" s="24"/>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row>
    <row r="44" spans="1:101" s="16" customFormat="1" ht="15" customHeight="1">
      <c r="A44" s="20" t="str">
        <f>IF($D$9="ITA",'DATA OPT '!A58,IF($D$9="ENG",'DATA OPT '!B58,IF($D$9="ESP",'DATA OPT '!C58,IF($D$9="FRA",'DATA OPT '!D58))))</f>
        <v>BBQ (Substitution)</v>
      </c>
      <c r="B44" s="15"/>
      <c r="C44" s="43">
        <f>'DATA OPT '!E58</f>
        <v>1000</v>
      </c>
      <c r="D44" s="42">
        <f t="shared" ref="D44" si="4">B44*C44</f>
        <v>0</v>
      </c>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row>
    <row r="45" spans="1:101" s="16" customFormat="1" ht="15" customHeight="1">
      <c r="A45" s="20" t="str">
        <f>IF($D$9="ITA",'DATA OPT '!A59,IF($D$9="ENG",'DATA OPT '!B59,IF($D$9="ESP",'DATA OPT '!C59,IF($D$9="FRA",'DATA OPT '!D59))))</f>
        <v>Additional 35L fridge/freezer</v>
      </c>
      <c r="B45" s="15"/>
      <c r="C45" s="43">
        <f>'DATA OPT '!E59</f>
        <v>3000</v>
      </c>
      <c r="D45" s="42">
        <f t="shared" ref="D45:D65" si="5">B45*C45</f>
        <v>0</v>
      </c>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row>
    <row r="46" spans="1:101" s="16" customFormat="1" ht="15" customHeight="1">
      <c r="A46" s="20" t="str">
        <f>IF($D$9="ITA",'DATA OPT '!A60,IF($D$9="ENG",'DATA OPT '!B60,IF($D$9="ESP",'DATA OPT '!C60,IF($D$9="FRA",'DATA OPT '!D60))))</f>
        <v>Cover hoods (driver's seats, sofas, bow and stern sundecks)</v>
      </c>
      <c r="B46" s="15"/>
      <c r="C46" s="43">
        <f>'DATA OPT '!E60</f>
        <v>5500</v>
      </c>
      <c r="D46" s="42">
        <f t="shared" si="5"/>
        <v>0</v>
      </c>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row>
    <row r="47" spans="1:101" s="16" customFormat="1" ht="15" customHeight="1">
      <c r="A47" s="20" t="str">
        <f>IF($D$9="ITA",'DATA OPT '!A61,IF($D$9="ENG",'DATA OPT '!B61,IF($D$9="ESP",'DATA OPT '!C61,IF($D$9="FRA",'DATA OPT '!D61))))</f>
        <v>HT closing hood</v>
      </c>
      <c r="B47" s="15"/>
      <c r="C47" s="43">
        <f>'DATA OPT '!E61</f>
        <v>8000</v>
      </c>
      <c r="D47" s="42">
        <f t="shared" si="5"/>
        <v>0</v>
      </c>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row>
    <row r="48" spans="1:101" s="16" customFormat="1" ht="15" customHeight="1">
      <c r="A48" s="20" t="str">
        <f>IF($D$9="ITA",'DATA OPT '!A62,IF($D$9="ENG",'DATA OPT '!B62,IF($D$9="ESP",'DATA OPT '!C62,IF($D$9="FRA",'DATA OPT '!D62))))</f>
        <v>Additional console (built-in) wifi charger</v>
      </c>
      <c r="B48" s="15"/>
      <c r="C48" s="43">
        <f>'DATA OPT '!E62</f>
        <v>300</v>
      </c>
      <c r="D48" s="42">
        <f t="shared" si="5"/>
        <v>0</v>
      </c>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row>
    <row r="49" spans="1:101" s="16" customFormat="1" ht="15" customHeight="1">
      <c r="A49" s="20" t="str">
        <f>IF($D$9="ITA",'DATA OPT '!A63,IF($D$9="ENG",'DATA OPT '!B63,IF($D$9="ESP",'DATA OPT '!C63,IF($D$9="FRA",'DATA OPT '!D63))))</f>
        <v>Bow shower</v>
      </c>
      <c r="B49" s="15"/>
      <c r="C49" s="43">
        <f>'DATA OPT '!E63</f>
        <v>1000</v>
      </c>
      <c r="D49" s="42">
        <f t="shared" si="5"/>
        <v>0</v>
      </c>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row>
    <row r="50" spans="1:101" s="16" customFormat="1" ht="15" customHeight="1">
      <c r="A50" s="20" t="str">
        <f>IF($D$9="ITA",'DATA OPT '!A64,IF($D$9="ENG",'DATA OPT '!B64,IF($D$9="ESP",'DATA OPT '!C64,IF($D$9="FRA",'DATA OPT '!D64))))</f>
        <v>Ice maker</v>
      </c>
      <c r="B50" s="15"/>
      <c r="C50" s="43">
        <f>'DATA OPT '!E64</f>
        <v>4000</v>
      </c>
      <c r="D50" s="42">
        <f t="shared" si="5"/>
        <v>0</v>
      </c>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row>
    <row r="51" spans="1:101" s="16" customFormat="1" ht="15" customHeight="1">
      <c r="A51" s="20" t="str">
        <f>IF($D$9="ITA",'DATA OPT '!A65,IF($D$9="ENG",'DATA OPT '!B65,IF($D$9="ESP",'DATA OPT '!C65,IF($D$9="FRA",'DATA OPT '!D65))))</f>
        <v>Courtesy lights side decks (10) blue/white</v>
      </c>
      <c r="B51" s="15"/>
      <c r="C51" s="43">
        <f>'DATA OPT '!E65</f>
        <v>2000</v>
      </c>
      <c r="D51" s="42">
        <f t="shared" si="5"/>
        <v>0</v>
      </c>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row>
    <row r="52" spans="1:101" s="16" customFormat="1" ht="15" customHeight="1">
      <c r="A52" s="20" t="str">
        <f>IF($D$9="ITA",'DATA OPT '!A66,IF($D$9="ENG",'DATA OPT '!B66,IF($D$9="ESP",'DATA OPT '!C66,IF($D$9="FRA",'DATA OPT '!D66))))</f>
        <v>Stern underwater lights (n°2) blue/whote</v>
      </c>
      <c r="B52" s="15"/>
      <c r="C52" s="43">
        <f>'DATA OPT '!E66</f>
        <v>2500</v>
      </c>
      <c r="D52" s="42">
        <f t="shared" si="5"/>
        <v>0</v>
      </c>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row>
    <row r="53" spans="1:101" s="16" customFormat="1" ht="15" customHeight="1">
      <c r="A53" s="20" t="str">
        <f>IF($D$9="ITA",'DATA OPT '!A67,IF($D$9="ENG",'DATA OPT '!B67,IF($D$9="ESP",'DATA OPT '!C67,IF($D$9="FRA",'DATA OPT '!D67))))</f>
        <v>Side underwater lights (n°2) blue/white</v>
      </c>
      <c r="B53" s="15"/>
      <c r="C53" s="43">
        <f>'DATA OPT '!E67</f>
        <v>1500</v>
      </c>
      <c r="D53" s="42">
        <f t="shared" si="5"/>
        <v>0</v>
      </c>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row>
    <row r="54" spans="1:101" s="16" customFormat="1" ht="15" customHeight="1">
      <c r="A54" s="20" t="str">
        <f>IF($D$9="ITA",'DATA OPT '!A68,IF($D$9="ENG",'DATA OPT '!B68,IF($D$9="ESP",'DATA OPT '!C68,IF($D$9="FRA",'DATA OPT '!D68))))</f>
        <v>Bright boat name on the stern</v>
      </c>
      <c r="B54" s="15"/>
      <c r="C54" s="43">
        <f>'DATA OPT '!E68</f>
        <v>3000</v>
      </c>
      <c r="D54" s="42">
        <f t="shared" si="5"/>
        <v>0</v>
      </c>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row>
    <row r="55" spans="1:101" s="16" customFormat="1" ht="15" customHeight="1">
      <c r="A55" s="20" t="str">
        <f>IF($D$9="ITA",'DATA OPT '!A69,IF($D$9="ENG",'DATA OPT '!B69,IF($D$9="ESP",'DATA OPT '!C69,IF($D$9="FRA",'DATA OPT '!D69))))</f>
        <v>Stainless steel boat name on the stern</v>
      </c>
      <c r="B55" s="15"/>
      <c r="C55" s="43">
        <f>'DATA OPT '!E69</f>
        <v>700</v>
      </c>
      <c r="D55" s="42">
        <f t="shared" si="5"/>
        <v>0</v>
      </c>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row>
    <row r="56" spans="1:101" s="16" customFormat="1" ht="15" customHeight="1">
      <c r="A56" s="20" t="str">
        <f>IF($D$9="ITA",'DATA OPT '!A70,IF($D$9="ENG",'DATA OPT '!B70,IF($D$9="ESP",'DATA OPT '!C70,IF($D$9="FRA",'DATA OPT '!D70))))</f>
        <v>Sticker boat name on the stern</v>
      </c>
      <c r="B56" s="15"/>
      <c r="C56" s="43">
        <f>'DATA OPT '!E70</f>
        <v>200</v>
      </c>
      <c r="D56" s="42">
        <f t="shared" si="5"/>
        <v>0</v>
      </c>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row>
    <row r="57" spans="1:101" s="16" customFormat="1" ht="15" customHeight="1">
      <c r="A57" s="20" t="str">
        <f>IF($D$9="ITA",'DATA OPT '!A71,IF($D$9="ENG",'DATA OPT '!B71,IF($D$9="ESP",'DATA OPT '!C71,IF($D$9="FRA",'DATA OPT '!D71))))</f>
        <v>Hard Top window blinds</v>
      </c>
      <c r="B57" s="15"/>
      <c r="C57" s="43">
        <f>'DATA OPT '!E71</f>
        <v>1500</v>
      </c>
      <c r="D57" s="42">
        <f t="shared" si="5"/>
        <v>0</v>
      </c>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row>
    <row r="58" spans="1:101" s="16" customFormat="1" ht="15" customHeight="1">
      <c r="A58" s="20" t="str">
        <f>IF($D$9="ITA",'DATA OPT '!A72,IF($D$9="ENG",'DATA OPT '!B72,IF($D$9="ESP",'DATA OPT '!C72,IF($D$9="FRA",'DATA OPT '!D72))))</f>
        <v>Teak deck instead of EVA (Rubber)</v>
      </c>
      <c r="B58" s="15"/>
      <c r="C58" s="43">
        <f>'DATA OPT '!E72</f>
        <v>37000</v>
      </c>
      <c r="D58" s="42">
        <f t="shared" si="5"/>
        <v>0</v>
      </c>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row>
    <row r="59" spans="1:101" s="16" customFormat="1" ht="15" customHeight="1">
      <c r="A59" s="20" t="str">
        <f>IF($D$9="ITA",'DATA OPT '!A73,IF($D$9="ENG",'DATA OPT '!B73,IF($D$9="ESP",'DATA OPT '!C73,IF($D$9="FRA",'DATA OPT '!D73))))</f>
        <v>Flexiteek® deck instead of Eco deck floor</v>
      </c>
      <c r="B59" s="15"/>
      <c r="C59" s="43">
        <f>'DATA OPT '!E73</f>
        <v>20000</v>
      </c>
      <c r="D59" s="42">
        <f t="shared" si="5"/>
        <v>0</v>
      </c>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row>
    <row r="60" spans="1:101" s="16" customFormat="1" ht="15" customHeight="1">
      <c r="A60" s="20" t="str">
        <f>IF($D$9="ITA",'DATA OPT '!A74,IF($D$9="ENG",'DATA OPT '!B74,IF($D$9="ESP",'DATA OPT '!C74,IF($D$9="FRA",'DATA OPT '!D74))))</f>
        <v>Protections for hydraulic platforms stanchions and ropes (each)</v>
      </c>
      <c r="B60" s="15"/>
      <c r="C60" s="43">
        <f>'DATA OPT '!E74</f>
        <v>900</v>
      </c>
      <c r="D60" s="42">
        <f t="shared" si="5"/>
        <v>0</v>
      </c>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row>
    <row r="61" spans="1:101" s="16" customFormat="1" ht="15" customHeight="1">
      <c r="A61" s="20" t="str">
        <f>IF($D$9="ITA",'DATA OPT '!A75,IF($D$9="ENG",'DATA OPT '!B75,IF($D$9="ESP",'DATA OPT '!C75,IF($D$9="FRA",'DATA OPT '!D75))))</f>
        <v>Removable bow table
with side storage container</v>
      </c>
      <c r="B61" s="15"/>
      <c r="C61" s="43">
        <f>'DATA OPT '!E75</f>
        <v>2500</v>
      </c>
      <c r="D61" s="42">
        <f t="shared" si="5"/>
        <v>0</v>
      </c>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row>
    <row r="62" spans="1:101" s="16" customFormat="1" ht="15" customHeight="1">
      <c r="A62" s="20" t="e">
        <f>IF($D$9="ITA",'DATA OPT '!#REF!,IF($D$9="ENG",'DATA OPT '!#REF!,IF($D$9="ESP",'DATA OPT '!#REF!,IF($D$9="FRA",'DATA OPT '!#REF!))))</f>
        <v>#REF!</v>
      </c>
      <c r="B62" s="15"/>
      <c r="C62" s="43" t="e">
        <f>'DATA OPT '!#REF!</f>
        <v>#REF!</v>
      </c>
      <c r="D62" s="42" t="e">
        <f t="shared" si="5"/>
        <v>#REF!</v>
      </c>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row>
    <row r="63" spans="1:101" s="16" customFormat="1" ht="15" customHeight="1">
      <c r="A63" s="20" t="str">
        <f>IF($D$9="ITA",'DATA OPT '!A76,IF($D$9="ENG",'DATA OPT '!B76,IF($D$9="ESP",'DATA OPT '!C76,IF($D$9="FRA",'DATA OPT '!D76))))</f>
        <v>RY - RIO YACHTS written instead of "RY"</v>
      </c>
      <c r="B63" s="15"/>
      <c r="C63" s="43">
        <f>'DATA OPT '!E76</f>
        <v>0</v>
      </c>
      <c r="D63" s="42">
        <f t="shared" si="5"/>
        <v>0</v>
      </c>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row>
    <row r="64" spans="1:101" s="16" customFormat="1" ht="15" customHeight="1">
      <c r="A64" s="20" t="str">
        <f>IF($D$9="ITA",'DATA OPT '!A77,IF($D$9="ENG",'DATA OPT '!B77,IF($D$9="ESP",'DATA OPT '!C77,IF($D$9="FRA",'DATA OPT '!D77))))</f>
        <v>Transparent side covers</v>
      </c>
      <c r="B64" s="15"/>
      <c r="C64" s="43">
        <f>'DATA OPT '!E77</f>
        <v>2000</v>
      </c>
      <c r="D64" s="42">
        <f t="shared" si="5"/>
        <v>0</v>
      </c>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row>
    <row r="65" spans="1:101" s="16" customFormat="1" ht="15" customHeight="1">
      <c r="A65" s="20" t="str">
        <f>IF($D$9="ITA",'DATA OPT '!A78,IF($D$9="ENG",'DATA OPT '!B78,IF($D$9="ESP",'DATA OPT '!C78,IF($D$9="FRA",'DATA OPT '!D78))))</f>
        <v>Bath towel 170x130 aquamarine with RY logo 500 gr/sm</v>
      </c>
      <c r="B65" s="15"/>
      <c r="C65" s="43">
        <f>'DATA OPT '!E78</f>
        <v>100</v>
      </c>
      <c r="D65" s="42">
        <f t="shared" si="5"/>
        <v>0</v>
      </c>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row>
    <row r="66" spans="1:101" s="16" customFormat="1" ht="15" customHeight="1">
      <c r="A66" s="20" t="str">
        <f>IF($D$9="ITA",'DATA OPT '!A79,IF($D$9="ENG",'DATA OPT '!B79,IF($D$9="ESP",'DATA OPT '!C79,IF($D$9="FRA",'DATA OPT '!D79))))</f>
        <v>40x40 aquamarine cushions with RY logo (couple)</v>
      </c>
      <c r="B66" s="15"/>
      <c r="C66" s="43">
        <f>'DATA OPT '!E79</f>
        <v>120</v>
      </c>
      <c r="D66" s="42">
        <f t="shared" ref="D66:D69" si="6">B66*C66</f>
        <v>0</v>
      </c>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row>
    <row r="67" spans="1:101" s="16" customFormat="1" ht="15" customHeight="1">
      <c r="A67" s="20" t="str">
        <f>IF($D$9="ITA",'DATA OPT '!A80,IF($D$9="ENG",'DATA OPT '!B80,IF($D$9="ESP",'DATA OPT '!C80,IF($D$9="FRA",'DATA OPT '!D80))))</f>
        <v>Electric aft canopy SureShade®</v>
      </c>
      <c r="B67" s="15"/>
      <c r="C67" s="43">
        <f>'DATA OPT '!E80</f>
        <v>20000</v>
      </c>
      <c r="D67" s="42">
        <f t="shared" si="6"/>
        <v>0</v>
      </c>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row>
    <row r="68" spans="1:101" s="16" customFormat="1" ht="15" customHeight="1">
      <c r="A68" s="20" t="str">
        <f>IF($D$9="ITA",'DATA OPT '!A81,IF($D$9="ENG",'DATA OPT '!B81,IF($D$9="ESP",'DATA OPT '!C81,IF($D$9="FRA",'DATA OPT '!D81))))</f>
        <v>Aft sun canopy (extension) with 2 Carbon poles</v>
      </c>
      <c r="B68" s="15"/>
      <c r="C68" s="43">
        <f>'DATA OPT '!E81</f>
        <v>6000</v>
      </c>
      <c r="D68" s="42">
        <f t="shared" si="6"/>
        <v>0</v>
      </c>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row>
    <row r="69" spans="1:101" s="16" customFormat="1" ht="15" customHeight="1">
      <c r="A69" s="20" t="str">
        <f>IF($D$9="ITA",'DATA OPT '!A82,IF($D$9="ENG",'DATA OPT '!B82,IF($D$9="ESP",'DATA OPT '!C82,IF($D$9="FRA",'DATA OPT '!D82))))</f>
        <v>Side sunshade awning with perforated fabric clips</v>
      </c>
      <c r="B69" s="15"/>
      <c r="C69" s="43">
        <f>'DATA OPT '!E82</f>
        <v>1500</v>
      </c>
      <c r="D69" s="42">
        <f t="shared" si="6"/>
        <v>0</v>
      </c>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row>
    <row r="70" spans="1:101" s="16" customFormat="1" ht="15" customHeight="1">
      <c r="A70" s="20" t="str">
        <f>IF($D$9="ITA",'DATA OPT '!A83,IF($D$9="ENG",'DATA OPT '!B83,IF($D$9="ESP",'DATA OPT '!C83,IF($D$9="FRA",'DATA OPT '!D83))))</f>
        <v>Bow sun canopy with 4 removable Carbon poles</v>
      </c>
      <c r="B70" s="15"/>
      <c r="C70" s="43">
        <f>'DATA OPT '!E83</f>
        <v>9000</v>
      </c>
      <c r="D70" s="42">
        <f t="shared" ref="D70:D72" si="7">B70*C70</f>
        <v>0</v>
      </c>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row>
    <row r="71" spans="1:101" s="16" customFormat="1" ht="15" customHeight="1">
      <c r="A71" s="20" t="str">
        <f>IF($D$9="ITA",'DATA OPT '!A84,IF($D$9="ENG",'DATA OPT '!B84,IF($D$9="ESP",'DATA OPT '!C84,IF($D$9="FRA",'DATA OPT '!D84))))</f>
        <v>Hard top and accessories glossy black painting</v>
      </c>
      <c r="B71" s="15"/>
      <c r="C71" s="43">
        <f>'DATA OPT '!E84</f>
        <v>15000</v>
      </c>
      <c r="D71" s="42">
        <f t="shared" si="7"/>
        <v>0</v>
      </c>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row>
    <row r="72" spans="1:101" s="16" customFormat="1" ht="15" customHeight="1">
      <c r="A72" s="20" t="str">
        <f>IF($D$9="ITA",'DATA OPT '!A85,IF($D$9="ENG",'DATA OPT '!B85,IF($D$9="ESP",'DATA OPT '!C85,IF($D$9="FRA",'DATA OPT '!D85))))</f>
        <v>Hull and Deck metallic painting</v>
      </c>
      <c r="B72" s="15"/>
      <c r="C72" s="43">
        <f>'DATA OPT '!E85</f>
        <v>110000</v>
      </c>
      <c r="D72" s="42">
        <f t="shared" si="7"/>
        <v>0</v>
      </c>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row>
    <row r="73" spans="1:101" s="16" customFormat="1" ht="15" customHeight="1">
      <c r="A73" s="22" t="str">
        <f>IF($D$9="ITA",'DATA OPT '!A13,IF($D$9="ENG",'DATA OPT '!B13,IF($D$9="ESP",'DATA OPT '!C13,IF($D$9="FRA",'DATA OPT '!D13))))</f>
        <v>INTERIORS</v>
      </c>
      <c r="B73" s="24" t="str">
        <f>B11</f>
        <v>#</v>
      </c>
      <c r="C73" s="73" t="str">
        <f>C11</f>
        <v>PRICE LIST (VAT EXCLUDED)</v>
      </c>
      <c r="D73" s="2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row>
    <row r="74" spans="1:101" s="16" customFormat="1" ht="16" customHeight="1">
      <c r="A74" s="20" t="str">
        <f>IF($D$9="ITA",'DATA OPT '!A87,IF($D$9="ENG",'DATA OPT '!B87,IF($D$9="ESP",'DATA OPT '!C87,IF($D$9="FRA",'DATA OPT '!D87))))</f>
        <v>Wine cellar (12 bottles) in the dinette furniture (alternative to fridge)</v>
      </c>
      <c r="B74" s="18"/>
      <c r="C74" s="43">
        <f>'DATA OPT '!E87</f>
        <v>3500</v>
      </c>
      <c r="D74" s="42">
        <f t="shared" ref="D74" si="8">B74*C74</f>
        <v>0</v>
      </c>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row>
    <row r="75" spans="1:101" s="16" customFormat="1" ht="16" customHeight="1">
      <c r="A75" s="20" t="str">
        <f>IF($D$9="ITA",'DATA OPT '!A88,IF($D$9="ENG",'DATA OPT '!B88,IF($D$9="ESP",'DATA OPT '!C88,IF($D$9="FRA",'DATA OPT '!D88))))</f>
        <v>Safe</v>
      </c>
      <c r="B75" s="18"/>
      <c r="C75" s="43">
        <f>'DATA OPT '!E88</f>
        <v>500</v>
      </c>
      <c r="D75" s="42">
        <f t="shared" ref="D75:D86" si="9">B75*C75</f>
        <v>0</v>
      </c>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row>
    <row r="76" spans="1:101" s="16" customFormat="1" ht="16" customHeight="1">
      <c r="A76" s="20" t="str">
        <f>IF($D$9="ITA",'DATA OPT '!A89,IF($D$9="ENG",'DATA OPT '!B89,IF($D$9="ESP",'DATA OPT '!C89,IF($D$9="FRA",'DATA OPT '!D89))))</f>
        <v>Microwave oven</v>
      </c>
      <c r="B76" s="18"/>
      <c r="C76" s="43">
        <f>'DATA OPT '!E89</f>
        <v>1000</v>
      </c>
      <c r="D76" s="42">
        <f t="shared" si="9"/>
        <v>0</v>
      </c>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row>
    <row r="77" spans="1:101" s="16" customFormat="1" ht="16" customHeight="1">
      <c r="A77" s="20" t="str">
        <f>IF($D$9="ITA",'DATA OPT '!A90,IF($D$9="ENG",'DATA OPT '!B90,IF($D$9="ESP",'DATA OPT '!C90,IF($D$9="FRA",'DATA OPT '!D90))))</f>
        <v>Fridge in the furniture dinette (62 lts)</v>
      </c>
      <c r="B77" s="18"/>
      <c r="C77" s="43">
        <f>'DATA OPT '!E90</f>
        <v>3500</v>
      </c>
      <c r="D77" s="42">
        <f t="shared" si="9"/>
        <v>0</v>
      </c>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row>
    <row r="78" spans="1:101" s="16" customFormat="1" ht="16" customHeight="1">
      <c r="A78" s="20" t="str">
        <f>IF($D$9="ITA",'DATA OPT '!A91,IF($D$9="ENG",'DATA OPT '!B91,IF($D$9="ESP",'DATA OPT '!C91,IF($D$9="FRA",'DATA OPT '!D91))))</f>
        <v>Toilet hydrobrushes</v>
      </c>
      <c r="B78" s="18"/>
      <c r="C78" s="43">
        <f>'DATA OPT '!E91</f>
        <v>600</v>
      </c>
      <c r="D78" s="42">
        <f t="shared" si="9"/>
        <v>0</v>
      </c>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row>
    <row r="79" spans="1:101" s="16" customFormat="1" ht="16" customHeight="1">
      <c r="A79" s="20" t="str">
        <f>IF($D$9="ITA",'DATA OPT '!A92,IF($D$9="ENG",'DATA OPT '!B92,IF($D$9="ESP",'DATA OPT '!C92,IF($D$9="FRA",'DATA OPT '!D92))))</f>
        <v>Alpi wooden floor with 2 hatches</v>
      </c>
      <c r="B79" s="18"/>
      <c r="C79" s="43">
        <f>'DATA OPT '!E92</f>
        <v>12000</v>
      </c>
      <c r="D79" s="42">
        <f t="shared" si="9"/>
        <v>0</v>
      </c>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row>
    <row r="80" spans="1:101" s="16" customFormat="1" ht="16" customHeight="1">
      <c r="A80" s="20" t="str">
        <f>IF($D$9="ITA",'DATA OPT '!A93,IF($D$9="ENG",'DATA OPT '!B93,IF($D$9="ESP",'DATA OPT '!C93,IF($D$9="FRA",'DATA OPT '!D93))))</f>
        <v>Induction hob, sink for internal cabinet</v>
      </c>
      <c r="B80" s="18"/>
      <c r="C80" s="43">
        <f>'DATA OPT '!E93</f>
        <v>3000</v>
      </c>
      <c r="D80" s="42">
        <f t="shared" si="9"/>
        <v>0</v>
      </c>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row>
    <row r="81" spans="1:101" s="16" customFormat="1" ht="16" customHeight="1">
      <c r="A81" s="20" t="str">
        <f>IF($D$9="ITA",'DATA OPT '!A94,IF($D$9="ENG",'DATA OPT '!B94,IF($D$9="ESP",'DATA OPT '!C94,IF($D$9="FRA",'DATA OPT '!D94))))</f>
        <v>TV 28"(Aft abin)</v>
      </c>
      <c r="B81" s="18"/>
      <c r="C81" s="43">
        <f>'DATA OPT '!E94</f>
        <v>1000</v>
      </c>
      <c r="D81" s="42">
        <f t="shared" si="9"/>
        <v>0</v>
      </c>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row>
    <row r="82" spans="1:101" s="16" customFormat="1" ht="16" customHeight="1">
      <c r="A82" s="20" t="str">
        <f>IF($D$9="ITA",'DATA OPT '!A95,IF($D$9="ENG",'DATA OPT '!B95,IF($D$9="ESP",'DATA OPT '!C95,IF($D$9="FRA",'DATA OPT '!D95))))</f>
        <v>TV 28"(Bow cabin)</v>
      </c>
      <c r="B82" s="18"/>
      <c r="C82" s="43">
        <f>'DATA OPT '!E95</f>
        <v>1000</v>
      </c>
      <c r="D82" s="42">
        <f t="shared" si="9"/>
        <v>0</v>
      </c>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row>
    <row r="83" spans="1:101" s="16" customFormat="1" ht="16" customHeight="1">
      <c r="A83" s="20" t="str">
        <f>IF($D$9="ITA",'DATA OPT '!A96,IF($D$9="ENG",'DATA OPT '!B96,IF($D$9="ESP",'DATA OPT '!C96,IF($D$9="FRA",'DATA OPT '!D96))))</f>
        <v>Open stern cabin version</v>
      </c>
      <c r="B83" s="18"/>
      <c r="C83" s="43">
        <f>'DATA OPT '!E96</f>
        <v>5000</v>
      </c>
      <c r="D83" s="42">
        <f t="shared" si="9"/>
        <v>0</v>
      </c>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row>
    <row r="84" spans="1:101" s="16" customFormat="1" ht="16" customHeight="1">
      <c r="A84" s="20" t="str">
        <f>IF($D$9="ITA",'DATA OPT '!A97,IF($D$9="ENG",'DATA OPT '!B97,IF($D$9="ESP",'DATA OPT '!C97,IF($D$9="FRA",'DATA OPT '!D97))))</f>
        <v>Interior version "Light" STD</v>
      </c>
      <c r="B84" s="18"/>
      <c r="C84" s="43">
        <f>'DATA OPT '!E97</f>
        <v>0</v>
      </c>
      <c r="D84" s="42">
        <f t="shared" si="9"/>
        <v>0</v>
      </c>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row>
    <row r="85" spans="1:101" s="16" customFormat="1" ht="16" customHeight="1">
      <c r="A85" s="20" t="str">
        <f>IF($D$9="ITA",'DATA OPT '!A98,IF($D$9="ENG",'DATA OPT '!B98,IF($D$9="ESP",'DATA OPT '!C98,IF($D$9="FRA",'DATA OPT '!D98))))</f>
        <v>Interior version "Deep"</v>
      </c>
      <c r="B85" s="18"/>
      <c r="C85" s="43">
        <f>'DATA OPT '!E98</f>
        <v>5000</v>
      </c>
      <c r="D85" s="42">
        <f t="shared" si="9"/>
        <v>0</v>
      </c>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row>
    <row r="86" spans="1:101" s="16" customFormat="1" ht="16" customHeight="1">
      <c r="A86" s="20" t="str">
        <f>IF($D$9="ITA",'DATA OPT '!A99,IF($D$9="ENG",'DATA OPT '!B99,IF($D$9="ESP",'DATA OPT '!C99,IF($D$9="FRA",'DATA OPT '!D99))))</f>
        <v>Mosquito nets</v>
      </c>
      <c r="B86" s="18"/>
      <c r="C86" s="43">
        <f>'DATA OPT '!E99</f>
        <v>600</v>
      </c>
      <c r="D86" s="42">
        <f t="shared" si="9"/>
        <v>0</v>
      </c>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row>
    <row r="87" spans="1:101" s="16" customFormat="1" ht="15" customHeight="1">
      <c r="A87" s="22" t="str">
        <f>IF($D$9="ITA",'DATA OPT '!A100,IF($D$9="ENG",'DATA OPT '!B100,IF($D$9="ESP",'DATA OPT '!C100,IF($D$9="FRA",'DATA OPT '!D100))))</f>
        <v>TRANSPORTATION</v>
      </c>
      <c r="B87" s="24" t="str">
        <f>B11</f>
        <v>#</v>
      </c>
      <c r="C87" s="73" t="str">
        <f>B94</f>
        <v>PRICE LIST (VAT EXCLUDED)</v>
      </c>
      <c r="D87" s="2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row>
    <row r="88" spans="1:101" s="16" customFormat="1" ht="15" customHeight="1">
      <c r="A88" s="20" t="str">
        <f>IF($D$9="ITA",'DATA OPT '!A101,IF($D$9="ENG",'DATA OPT '!B101,IF($D$9="ESP",'DATA OPT '!C101,IF($D$9="FRA",'DATA OPT '!D101))))</f>
        <v>CE Certificate and declaration of Conformity</v>
      </c>
      <c r="B88" s="18"/>
      <c r="C88" s="43">
        <f>'DATA OPT '!E101</f>
        <v>500</v>
      </c>
      <c r="D88" s="42">
        <f t="shared" ref="D88:D93" si="10">B88*C88</f>
        <v>0</v>
      </c>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row>
    <row r="89" spans="1:101" s="19" customFormat="1" ht="15" customHeight="1">
      <c r="A89" s="20" t="str">
        <f>IF($D$9="ITA",'DATA OPT '!A102,IF($D$9="ENG",'DATA OPT '!B102,IF($D$9="ESP",'DATA OPT '!C102,IF($D$9="FRA",'DATA OPT '!D102))))</f>
        <v>Transport cover</v>
      </c>
      <c r="B89" s="15"/>
      <c r="C89" s="43">
        <f>'DATA OPT '!E102</f>
        <v>3000</v>
      </c>
      <c r="D89" s="42">
        <f t="shared" ref="D89:D91" si="11">B89*C89</f>
        <v>0</v>
      </c>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row>
    <row r="90" spans="1:101" s="19" customFormat="1" ht="15" customHeight="1">
      <c r="A90" s="20" t="str">
        <f>IF($D$9="ITA",'DATA OPT '!A103,IF($D$9="ENG",'DATA OPT '!B103,IF($D$9="ESP",'DATA OPT '!C103,IF($D$9="FRA",'DATA OPT '!D103))))</f>
        <v>Cradle for transport by ship</v>
      </c>
      <c r="B90" s="15"/>
      <c r="C90" s="43">
        <f>'DATA OPT '!E103</f>
        <v>7000</v>
      </c>
      <c r="D90" s="42">
        <f t="shared" ref="D90" si="12">B90*C90</f>
        <v>0</v>
      </c>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row>
    <row r="91" spans="1:101" s="19" customFormat="1" ht="15" customHeight="1">
      <c r="A91" s="20" t="str">
        <f>IF($D$9="ITA",'DATA OPT '!A104,IF($D$9="ENG",'DATA OPT '!B104,IF($D$9="ESP",'DATA OPT '!C104,IF($D$9="FRA",'DATA OPT '!D104))))</f>
        <v>Transport to Lignano</v>
      </c>
      <c r="B91" s="15"/>
      <c r="C91" s="43">
        <f>'DATA OPT '!E104</f>
        <v>15000</v>
      </c>
      <c r="D91" s="42">
        <f t="shared" si="11"/>
        <v>0</v>
      </c>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row>
    <row r="92" spans="1:101" s="19" customFormat="1" ht="15" customHeight="1">
      <c r="A92" s="20" t="str">
        <f>IF($D$9="ITA",'DATA OPT '!A105,IF($D$9="ENG",'DATA OPT '!B105,IF($D$9="ESP",'DATA OPT '!C105,IF($D$9="FRA",'DATA OPT '!D105))))</f>
        <v>Transport to Naples</v>
      </c>
      <c r="B92" s="15"/>
      <c r="C92" s="43">
        <f>'DATA OPT '!E105</f>
        <v>20000</v>
      </c>
      <c r="D92" s="42">
        <f t="shared" si="10"/>
        <v>0</v>
      </c>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row>
    <row r="93" spans="1:101" s="19" customFormat="1" ht="15" customHeight="1">
      <c r="A93" s="20" t="str">
        <f>IF($D$9="ITA",'DATA OPT '!A106,IF($D$9="ENG",'DATA OPT '!B106,IF($D$9="ESP",'DATA OPT '!C106,IF($D$9="FRA",'DATA OPT '!D106))))</f>
        <v>Transport to Varazze</v>
      </c>
      <c r="B93" s="15"/>
      <c r="C93" s="43">
        <f>'DATA OPT '!E106</f>
        <v>15000</v>
      </c>
      <c r="D93" s="42">
        <f t="shared" si="10"/>
        <v>0</v>
      </c>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row>
    <row r="94" spans="1:101" s="77" customFormat="1" ht="33" customHeight="1">
      <c r="A94" s="74" t="str">
        <f>IF($D$9="ITA",'DATA OPT '!A107,IF($D$9="ENG",'DATA OPT '!B107,IF($D$9="ESP",'DATA OPT '!C107,IF($D$9="FRA",'DATA OPT '!D107))))</f>
        <v>OFFER</v>
      </c>
      <c r="B94" s="75" t="str">
        <f>C11</f>
        <v>PRICE LIST (VAT EXCLUDED)</v>
      </c>
      <c r="C94" s="74" t="str">
        <f>IF($D$9="ITA",'DATA OPT '!A20,IF($D$9="ENG",'DATA OPT '!B20,IF($D$9="ESP",'DATA OPT '!C20,IF($D$9="FRA",'DATA OPT '!D20))))</f>
        <v>DISCOUNT</v>
      </c>
      <c r="D94" s="74" t="str">
        <f>IF($D$9="ITA",'DATA OPT '!A19,IF($D$9="ENG",'DATA OPT '!B19,IF($D$9="ESP",'DATA OPT '!C19,IF($D$9="FRA",'DATA OPT '!D19))))</f>
        <v>NET PRICE (VAT EXCLUDED)</v>
      </c>
      <c r="E94" s="76"/>
      <c r="F94" s="76"/>
      <c r="G94" s="76"/>
      <c r="H94" s="76"/>
      <c r="I94" s="76"/>
      <c r="J94" s="76"/>
      <c r="K94" s="76"/>
      <c r="L94" s="76"/>
      <c r="M94" s="76"/>
      <c r="N94" s="76"/>
      <c r="O94" s="76"/>
      <c r="P94" s="76"/>
      <c r="Q94" s="76"/>
      <c r="R94" s="76"/>
      <c r="S94" s="76"/>
      <c r="T94" s="76"/>
      <c r="U94" s="76"/>
      <c r="V94" s="76"/>
      <c r="W94" s="76"/>
      <c r="X94" s="76"/>
      <c r="Y94" s="76"/>
      <c r="Z94" s="76"/>
      <c r="AA94" s="76"/>
      <c r="AB94" s="76"/>
      <c r="AC94" s="76"/>
      <c r="AD94" s="76"/>
      <c r="AE94" s="76"/>
      <c r="AF94" s="76"/>
      <c r="AG94" s="76"/>
      <c r="AH94" s="76"/>
      <c r="AI94" s="76"/>
      <c r="AJ94" s="76"/>
      <c r="AK94" s="76"/>
      <c r="AL94" s="76"/>
      <c r="AM94" s="76"/>
      <c r="AN94" s="76"/>
      <c r="AO94" s="76"/>
      <c r="AP94" s="76"/>
      <c r="AQ94" s="76"/>
      <c r="AR94" s="76"/>
      <c r="AS94" s="76"/>
      <c r="AT94" s="76"/>
      <c r="AU94" s="76"/>
      <c r="AV94" s="76"/>
      <c r="AW94" s="76"/>
      <c r="AX94" s="76"/>
      <c r="AY94" s="76"/>
      <c r="AZ94" s="76"/>
      <c r="BA94" s="76"/>
      <c r="BB94" s="76"/>
      <c r="BC94" s="76"/>
      <c r="BD94" s="76"/>
      <c r="BE94" s="76"/>
      <c r="BF94" s="76"/>
      <c r="BG94" s="76"/>
      <c r="BH94" s="76"/>
      <c r="BI94" s="76"/>
      <c r="BJ94" s="76"/>
      <c r="BK94" s="76"/>
      <c r="BL94" s="76"/>
      <c r="BM94" s="76"/>
      <c r="BN94" s="76"/>
      <c r="BO94" s="76"/>
      <c r="BP94" s="76"/>
      <c r="BQ94" s="76"/>
      <c r="BR94" s="76"/>
      <c r="BS94" s="76"/>
      <c r="BT94" s="76"/>
      <c r="BU94" s="76"/>
      <c r="BV94" s="76"/>
      <c r="BW94" s="76"/>
      <c r="BX94" s="76"/>
      <c r="BY94" s="76"/>
      <c r="BZ94" s="76"/>
      <c r="CA94" s="76"/>
      <c r="CB94" s="76"/>
      <c r="CC94" s="76"/>
      <c r="CD94" s="76"/>
      <c r="CE94" s="76"/>
      <c r="CF94" s="76"/>
      <c r="CG94" s="76"/>
      <c r="CH94" s="76"/>
      <c r="CI94" s="76"/>
      <c r="CJ94" s="76"/>
      <c r="CK94" s="76"/>
      <c r="CL94" s="76"/>
      <c r="CM94" s="76"/>
      <c r="CN94" s="76"/>
      <c r="CO94" s="76"/>
      <c r="CP94" s="76"/>
      <c r="CQ94" s="76"/>
      <c r="CR94" s="76"/>
      <c r="CS94" s="76"/>
      <c r="CT94" s="76"/>
      <c r="CU94" s="76"/>
      <c r="CV94" s="76"/>
      <c r="CW94" s="76"/>
    </row>
    <row r="95" spans="1:101" s="16" customFormat="1" ht="15" customHeight="1">
      <c r="A95" s="17" t="str">
        <f>IF($D$9="ITA",'DATA OPT '!A108,IF($D$9="ENG",'DATA OPT '!B108,IF($D$9="ESP",'DATA OPT '!C108,IF($D$9="FRA",'DATA OPT '!D108))))</f>
        <v>Boat Price</v>
      </c>
      <c r="B95" s="44">
        <f>C10</f>
        <v>945000</v>
      </c>
      <c r="C95" s="69">
        <v>0</v>
      </c>
      <c r="D95" s="44">
        <f>B95*(1-C95)</f>
        <v>945000</v>
      </c>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row>
    <row r="96" spans="1:101" s="16" customFormat="1" ht="15" customHeight="1">
      <c r="A96" s="17" t="str">
        <f>IF($D$9="ITA",'DATA OPT '!A109,IF($D$9="ENG",'DATA OPT '!B109,IF($D$9="ESP",'DATA OPT '!C109,IF($D$9="FRA",'DATA OPT '!D109))))</f>
        <v>Optional Price</v>
      </c>
      <c r="B96" s="45" t="e">
        <f>SUM(D12:D93)</f>
        <v>#REF!</v>
      </c>
      <c r="C96" s="69">
        <v>0</v>
      </c>
      <c r="D96" s="44" t="e">
        <f>B96*(1-C96)</f>
        <v>#REF!</v>
      </c>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row>
    <row r="97" spans="1:101" s="16" customFormat="1" ht="15" customHeight="1">
      <c r="A97" s="17" t="str">
        <f>IF($D$9="ITA",'DATA OPT '!A110,IF($D$9="ENG",'DATA OPT '!B110,IF($D$9="ESP",'DATA OPT '!C110,IF($D$9="FRA",'DATA OPT '!D110))))</f>
        <v>Total</v>
      </c>
      <c r="B97" s="45" t="e">
        <f>B95+B96</f>
        <v>#REF!</v>
      </c>
      <c r="C97" s="36"/>
      <c r="D97" s="46" t="e">
        <f>D95+D96</f>
        <v>#REF!</v>
      </c>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row>
    <row r="98" spans="1:101" s="16" customFormat="1" ht="15" customHeight="1">
      <c r="A98" s="22" t="str">
        <f>IF($D$9="ITA",'DATA OPT '!A111,IF($D$9="ENG",'DATA OPT '!B111,IF($D$9="ESP",'DATA OPT '!C111,IF($D$9="FRA",'DATA OPT '!D111))))</f>
        <v>BOAT CONFIGURATION</v>
      </c>
      <c r="B98" s="95"/>
      <c r="C98" s="95"/>
      <c r="D98" s="96"/>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row>
    <row r="99" spans="1:101" s="16" customFormat="1" ht="19.25" customHeight="1">
      <c r="A99" s="17" t="str">
        <f>IF($D$9="ITA",'DATA OPT '!A112,IF($D$9="ENG",'DATA OPT '!B112,IF($D$9="ESP",'DATA OPT '!C112,IF($D$9="FRA",'DATA OPT '!D112))))</f>
        <v>Hull Colour</v>
      </c>
      <c r="B99" s="123"/>
      <c r="C99" s="123"/>
      <c r="D99" s="123"/>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row>
    <row r="100" spans="1:101" s="16" customFormat="1" ht="19.25" customHeight="1">
      <c r="A100" s="17" t="str">
        <f>IF($D$9="ITA",'DATA OPT '!A113,IF($D$9="ENG",'DATA OPT '!B113,IF($D$9="ESP",'DATA OPT '!C113,IF($D$9="FRA",'DATA OPT '!D113))))</f>
        <v>Deck Colour</v>
      </c>
      <c r="B100" s="123"/>
      <c r="C100" s="123"/>
      <c r="D100" s="123"/>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row>
    <row r="101" spans="1:101" s="16" customFormat="1" ht="19.25" customHeight="1">
      <c r="A101" s="17" t="str">
        <f>IF($D$9="ITA",'DATA OPT '!A114,IF($D$9="ENG",'DATA OPT '!B114,IF($D$9="ESP",'DATA OPT '!C114,IF($D$9="FRA",'DATA OPT '!D114))))</f>
        <v>Teak Caulking</v>
      </c>
      <c r="B101" s="123"/>
      <c r="C101" s="123"/>
      <c r="D101" s="123"/>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row>
    <row r="102" spans="1:101" s="16" customFormat="1" ht="19.25" customHeight="1">
      <c r="A102" s="17" t="str">
        <f>IF($D$9="ITA",'DATA OPT '!A115,IF($D$9="ENG",'DATA OPT '!B115,IF($D$9="ESP",'DATA OPT '!C115,IF($D$9="FRA",'DATA OPT '!D115))))</f>
        <v>Interior Decor</v>
      </c>
      <c r="B102" s="123"/>
      <c r="C102" s="123"/>
      <c r="D102" s="123"/>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row>
    <row r="103" spans="1:101" s="16" customFormat="1" ht="19.25" customHeight="1">
      <c r="A103" s="17" t="str">
        <f>IF($D$9="ITA",'DATA OPT '!A116,IF($D$9="ENG",'DATA OPT '!B116,IF($D$9="ESP",'DATA OPT '!C116,IF($D$9="FRA",'DATA OPT '!D116))))</f>
        <v>Exterior Decor</v>
      </c>
      <c r="B103" s="123"/>
      <c r="C103" s="123"/>
      <c r="D103" s="123"/>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row>
    <row r="104" spans="1:101" ht="15" customHeight="1">
      <c r="A104" s="119"/>
      <c r="B104" s="120"/>
      <c r="C104" s="120"/>
      <c r="D104" s="121"/>
    </row>
    <row r="105" spans="1:101" ht="79.5" customHeight="1">
      <c r="A105" s="116" t="str">
        <f>IF($D$9="ITA",'DATA OPT '!A22,IF($D$9="ENG",'DATA OPT '!B22,IF($D$9="ESP",'DATA OPT '!C22,IF($D$9="FRA",'DATA OPT '!D22))))</f>
        <v>Prices are intended for delivery of the yacht ex-factory. Taxes and fees of any country of final destination of the yacht, if any, are not included. Should the Purchaser have its residence or seat within the European Community, the motor yacht, after the delivery, shall have immediately to leave the Italian State with an indisputable proof. Limits of supply are according to the technical specification (edition in force) and include the standard interior decoration. The Builder reserves the right to modify, at any time and without prior notice, the prices, the limits of supply and the technical specification. The prices of optional items will be defined according to the applicable pricelist valid of the moment of configuration deadline.</v>
      </c>
      <c r="B105" s="117"/>
      <c r="C105" s="117"/>
      <c r="D105" s="118"/>
    </row>
    <row r="106" spans="1:101" s="5" customFormat="1">
      <c r="A106" s="14" t="s">
        <v>375</v>
      </c>
      <c r="B106" s="14"/>
      <c r="C106" s="14"/>
      <c r="D106" s="14"/>
    </row>
    <row r="107" spans="1:101" s="5" customFormat="1">
      <c r="A107" s="14"/>
      <c r="B107" s="14"/>
      <c r="C107" s="14"/>
      <c r="D107" s="14"/>
    </row>
    <row r="108" spans="1:101" s="5" customFormat="1">
      <c r="A108" s="14"/>
      <c r="B108" s="14"/>
      <c r="C108" s="14"/>
      <c r="D108" s="14"/>
    </row>
    <row r="109" spans="1:101" s="5" customFormat="1">
      <c r="A109" s="14"/>
      <c r="B109" s="14"/>
      <c r="C109" s="14"/>
      <c r="D109" s="14"/>
    </row>
    <row r="110" spans="1:101" s="5" customFormat="1">
      <c r="A110" s="14"/>
      <c r="B110" s="14"/>
      <c r="C110" s="14"/>
      <c r="D110" s="14"/>
    </row>
    <row r="111" spans="1:101" s="5" customFormat="1">
      <c r="A111" s="14"/>
      <c r="B111" s="14"/>
      <c r="C111" s="14"/>
      <c r="D111" s="14"/>
    </row>
    <row r="112" spans="1:101" s="5" customFormat="1">
      <c r="A112" s="14"/>
      <c r="B112" s="14"/>
      <c r="C112" s="14"/>
      <c r="D112" s="14"/>
    </row>
    <row r="113" spans="1:4" s="5" customFormat="1">
      <c r="A113" s="14"/>
      <c r="B113" s="14"/>
      <c r="C113" s="14"/>
      <c r="D113" s="14"/>
    </row>
    <row r="114" spans="1:4" s="5" customFormat="1">
      <c r="A114" s="8"/>
      <c r="B114" s="8"/>
      <c r="C114" s="8"/>
    </row>
    <row r="115" spans="1:4" s="5" customFormat="1">
      <c r="A115" s="8"/>
      <c r="B115" s="8"/>
      <c r="C115" s="8"/>
    </row>
    <row r="116" spans="1:4" s="5" customFormat="1">
      <c r="A116" s="8"/>
      <c r="B116" s="8"/>
      <c r="C116" s="8"/>
    </row>
    <row r="117" spans="1:4" s="5" customFormat="1">
      <c r="A117" s="8"/>
      <c r="B117" s="8"/>
      <c r="C117" s="8"/>
    </row>
    <row r="118" spans="1:4" s="5" customFormat="1">
      <c r="A118" s="8"/>
      <c r="B118" s="8"/>
      <c r="C118" s="8"/>
    </row>
    <row r="119" spans="1:4" s="5" customFormat="1">
      <c r="A119" s="8"/>
      <c r="B119" s="8"/>
      <c r="C119" s="8"/>
    </row>
    <row r="120" spans="1:4" s="5" customFormat="1">
      <c r="A120" s="8"/>
      <c r="B120" s="8"/>
      <c r="C120" s="8"/>
    </row>
    <row r="121" spans="1:4" s="5" customFormat="1">
      <c r="A121" s="8"/>
      <c r="B121" s="8"/>
      <c r="C121" s="8"/>
    </row>
    <row r="122" spans="1:4" s="5" customFormat="1">
      <c r="A122" s="8"/>
      <c r="B122" s="8"/>
      <c r="C122" s="8"/>
    </row>
    <row r="123" spans="1:4" s="5" customFormat="1">
      <c r="A123" s="8"/>
      <c r="B123" s="8"/>
      <c r="C123" s="8"/>
    </row>
    <row r="124" spans="1:4" s="5" customFormat="1">
      <c r="A124" s="8"/>
      <c r="B124" s="8"/>
      <c r="C124" s="8"/>
    </row>
    <row r="125" spans="1:4" s="5" customFormat="1">
      <c r="A125" s="8"/>
      <c r="B125" s="8"/>
      <c r="C125" s="8"/>
    </row>
    <row r="126" spans="1:4" s="5" customFormat="1">
      <c r="A126" s="8"/>
      <c r="B126" s="8"/>
      <c r="C126" s="8"/>
    </row>
    <row r="127" spans="1:4" s="5" customFormat="1">
      <c r="A127" s="8"/>
      <c r="B127" s="8"/>
      <c r="C127" s="8"/>
    </row>
    <row r="128" spans="1:4" s="5" customFormat="1">
      <c r="A128" s="8"/>
      <c r="B128" s="8"/>
      <c r="C128" s="8"/>
    </row>
    <row r="129" spans="1:3" s="5" customFormat="1">
      <c r="A129" s="8"/>
      <c r="B129" s="8"/>
      <c r="C129" s="8"/>
    </row>
    <row r="130" spans="1:3" s="5" customFormat="1">
      <c r="A130" s="8"/>
      <c r="B130" s="8"/>
      <c r="C130" s="8"/>
    </row>
    <row r="131" spans="1:3" s="5" customFormat="1">
      <c r="A131" s="8"/>
      <c r="B131" s="8"/>
      <c r="C131" s="8"/>
    </row>
    <row r="132" spans="1:3" s="5" customFormat="1">
      <c r="A132" s="8"/>
      <c r="B132" s="8"/>
      <c r="C132" s="8"/>
    </row>
    <row r="133" spans="1:3" s="5" customFormat="1">
      <c r="A133" s="8"/>
      <c r="B133" s="8"/>
      <c r="C133" s="8"/>
    </row>
    <row r="134" spans="1:3" s="5" customFormat="1">
      <c r="A134" s="8"/>
      <c r="B134" s="8"/>
      <c r="C134" s="8"/>
    </row>
    <row r="135" spans="1:3" s="5" customFormat="1">
      <c r="A135" s="8"/>
      <c r="B135" s="8"/>
      <c r="C135" s="8"/>
    </row>
    <row r="136" spans="1:3" s="5" customFormat="1">
      <c r="A136" s="8"/>
      <c r="B136" s="8"/>
      <c r="C136" s="8"/>
    </row>
    <row r="137" spans="1:3" s="5" customFormat="1">
      <c r="A137" s="8"/>
      <c r="B137" s="8"/>
      <c r="C137" s="8"/>
    </row>
    <row r="138" spans="1:3" s="5" customFormat="1">
      <c r="A138" s="8"/>
      <c r="B138" s="8"/>
      <c r="C138" s="8"/>
    </row>
    <row r="139" spans="1:3" s="5" customFormat="1">
      <c r="A139" s="8"/>
      <c r="B139" s="8"/>
      <c r="C139" s="8"/>
    </row>
    <row r="140" spans="1:3" s="5" customFormat="1">
      <c r="A140" s="8"/>
      <c r="B140" s="8"/>
      <c r="C140" s="8"/>
    </row>
    <row r="141" spans="1:3" s="5" customFormat="1">
      <c r="A141" s="8"/>
      <c r="B141" s="8"/>
      <c r="C141" s="8"/>
    </row>
    <row r="142" spans="1:3" s="5" customFormat="1">
      <c r="A142" s="8"/>
      <c r="B142" s="8"/>
      <c r="C142" s="8"/>
    </row>
    <row r="143" spans="1:3" s="5" customFormat="1">
      <c r="A143" s="8"/>
      <c r="B143" s="8"/>
      <c r="C143" s="8"/>
    </row>
    <row r="144" spans="1:3" s="5" customFormat="1">
      <c r="A144" s="8"/>
      <c r="B144" s="8"/>
      <c r="C144" s="8"/>
    </row>
    <row r="145" spans="1:3" s="5" customFormat="1">
      <c r="A145" s="8"/>
      <c r="B145" s="8"/>
      <c r="C145" s="8"/>
    </row>
    <row r="146" spans="1:3" s="5" customFormat="1">
      <c r="A146" s="8"/>
      <c r="B146" s="8"/>
      <c r="C146" s="8"/>
    </row>
    <row r="147" spans="1:3" s="5" customFormat="1">
      <c r="A147" s="8"/>
      <c r="B147" s="8"/>
      <c r="C147" s="8"/>
    </row>
    <row r="148" spans="1:3" s="5" customFormat="1">
      <c r="A148" s="8"/>
      <c r="B148" s="8"/>
      <c r="C148" s="8"/>
    </row>
    <row r="149" spans="1:3" s="5" customFormat="1">
      <c r="A149" s="8"/>
      <c r="B149" s="8"/>
      <c r="C149" s="8"/>
    </row>
    <row r="150" spans="1:3" s="5" customFormat="1">
      <c r="A150" s="8"/>
      <c r="B150" s="8"/>
      <c r="C150" s="8"/>
    </row>
    <row r="151" spans="1:3" s="5" customFormat="1">
      <c r="A151" s="8"/>
      <c r="B151" s="8"/>
      <c r="C151" s="8"/>
    </row>
    <row r="152" spans="1:3" s="5" customFormat="1">
      <c r="A152" s="8"/>
      <c r="B152" s="10"/>
      <c r="C152" s="8"/>
    </row>
    <row r="153" spans="1:3" s="5" customFormat="1">
      <c r="A153" s="8"/>
      <c r="B153" s="10"/>
      <c r="C153" s="8"/>
    </row>
    <row r="154" spans="1:3" s="5" customFormat="1">
      <c r="A154" s="8"/>
      <c r="B154" s="10"/>
      <c r="C154" s="8"/>
    </row>
    <row r="155" spans="1:3" s="5" customFormat="1">
      <c r="A155" s="8"/>
      <c r="B155" s="10"/>
      <c r="C155" s="8"/>
    </row>
    <row r="156" spans="1:3" s="5" customFormat="1">
      <c r="A156" s="8"/>
      <c r="B156" s="10"/>
      <c r="C156" s="8"/>
    </row>
    <row r="157" spans="1:3" s="5" customFormat="1">
      <c r="A157" s="8"/>
      <c r="B157" s="10"/>
      <c r="C157" s="8"/>
    </row>
    <row r="158" spans="1:3" s="5" customFormat="1">
      <c r="A158" s="8"/>
      <c r="B158" s="10"/>
      <c r="C158" s="8"/>
    </row>
    <row r="159" spans="1:3" s="5" customFormat="1">
      <c r="A159" s="8"/>
      <c r="B159" s="10"/>
      <c r="C159" s="8"/>
    </row>
    <row r="160" spans="1:3" s="5" customFormat="1">
      <c r="A160" s="8"/>
      <c r="B160" s="10"/>
      <c r="C160" s="8"/>
    </row>
    <row r="161" spans="1:3" s="5" customFormat="1">
      <c r="A161" s="8"/>
      <c r="B161" s="10"/>
      <c r="C161" s="8"/>
    </row>
    <row r="162" spans="1:3" s="5" customFormat="1">
      <c r="A162" s="8"/>
      <c r="B162" s="10"/>
      <c r="C162" s="8"/>
    </row>
    <row r="163" spans="1:3" s="5" customFormat="1">
      <c r="A163" s="8"/>
      <c r="B163" s="10"/>
      <c r="C163" s="8"/>
    </row>
    <row r="164" spans="1:3" s="5" customFormat="1">
      <c r="A164" s="8"/>
      <c r="B164" s="10"/>
      <c r="C164" s="8"/>
    </row>
    <row r="165" spans="1:3" s="5" customFormat="1">
      <c r="A165" s="8"/>
      <c r="B165" s="10"/>
      <c r="C165" s="8"/>
    </row>
    <row r="166" spans="1:3" s="5" customFormat="1">
      <c r="A166" s="8"/>
      <c r="B166" s="10"/>
      <c r="C166" s="8"/>
    </row>
    <row r="167" spans="1:3" s="5" customFormat="1">
      <c r="A167" s="8"/>
      <c r="B167" s="10"/>
      <c r="C167" s="8"/>
    </row>
    <row r="168" spans="1:3" s="5" customFormat="1">
      <c r="A168" s="8"/>
      <c r="B168" s="10"/>
      <c r="C168" s="8"/>
    </row>
    <row r="169" spans="1:3" s="5" customFormat="1">
      <c r="A169" s="8"/>
      <c r="B169" s="10"/>
      <c r="C169" s="8"/>
    </row>
    <row r="170" spans="1:3" s="5" customFormat="1">
      <c r="A170" s="8"/>
      <c r="B170" s="10"/>
      <c r="C170" s="8"/>
    </row>
    <row r="171" spans="1:3" s="5" customFormat="1">
      <c r="A171" s="8"/>
      <c r="B171" s="10"/>
      <c r="C171" s="8"/>
    </row>
    <row r="172" spans="1:3" s="5" customFormat="1">
      <c r="A172" s="8"/>
      <c r="B172" s="10"/>
      <c r="C172" s="8"/>
    </row>
    <row r="173" spans="1:3" s="5" customFormat="1">
      <c r="A173" s="8"/>
      <c r="B173" s="10"/>
      <c r="C173" s="8"/>
    </row>
    <row r="174" spans="1:3" s="5" customFormat="1">
      <c r="A174" s="8"/>
      <c r="B174" s="10"/>
      <c r="C174" s="8"/>
    </row>
    <row r="175" spans="1:3" s="5" customFormat="1">
      <c r="A175" s="8"/>
      <c r="B175" s="10"/>
      <c r="C175" s="8"/>
    </row>
    <row r="176" spans="1:3" s="5" customFormat="1">
      <c r="A176" s="8"/>
      <c r="B176" s="10"/>
      <c r="C176" s="8"/>
    </row>
    <row r="177" spans="1:3" s="5" customFormat="1">
      <c r="A177" s="8"/>
      <c r="B177" s="10"/>
      <c r="C177" s="8"/>
    </row>
    <row r="178" spans="1:3" s="5" customFormat="1">
      <c r="A178" s="8"/>
      <c r="B178" s="10"/>
      <c r="C178" s="8"/>
    </row>
    <row r="179" spans="1:3" s="5" customFormat="1">
      <c r="A179" s="8"/>
      <c r="B179" s="10"/>
      <c r="C179" s="8"/>
    </row>
    <row r="180" spans="1:3" s="5" customFormat="1">
      <c r="A180" s="8"/>
      <c r="B180" s="10"/>
      <c r="C180" s="8"/>
    </row>
    <row r="181" spans="1:3" s="5" customFormat="1">
      <c r="A181" s="8"/>
      <c r="B181" s="10"/>
      <c r="C181" s="8"/>
    </row>
    <row r="182" spans="1:3" s="5" customFormat="1">
      <c r="A182" s="8"/>
      <c r="B182" s="10"/>
      <c r="C182" s="8"/>
    </row>
    <row r="183" spans="1:3" s="5" customFormat="1">
      <c r="A183" s="8"/>
      <c r="B183" s="10"/>
      <c r="C183" s="8"/>
    </row>
    <row r="184" spans="1:3" s="5" customFormat="1">
      <c r="A184" s="8"/>
      <c r="B184" s="10"/>
      <c r="C184" s="8"/>
    </row>
    <row r="185" spans="1:3" s="5" customFormat="1">
      <c r="A185" s="8"/>
      <c r="B185" s="10"/>
      <c r="C185" s="8"/>
    </row>
    <row r="186" spans="1:3" s="5" customFormat="1">
      <c r="A186" s="8"/>
      <c r="B186" s="10"/>
      <c r="C186" s="8"/>
    </row>
    <row r="187" spans="1:3" s="5" customFormat="1">
      <c r="A187" s="8"/>
      <c r="B187" s="10"/>
      <c r="C187" s="8"/>
    </row>
    <row r="188" spans="1:3" s="5" customFormat="1">
      <c r="A188" s="8"/>
      <c r="B188" s="10"/>
      <c r="C188" s="8"/>
    </row>
    <row r="189" spans="1:3" s="5" customFormat="1">
      <c r="A189" s="8"/>
      <c r="B189" s="10"/>
      <c r="C189" s="8"/>
    </row>
    <row r="190" spans="1:3" s="5" customFormat="1">
      <c r="A190" s="8"/>
      <c r="B190" s="10"/>
      <c r="C190" s="8"/>
    </row>
    <row r="191" spans="1:3" s="5" customFormat="1">
      <c r="A191" s="8"/>
      <c r="B191" s="10"/>
      <c r="C191" s="8"/>
    </row>
    <row r="192" spans="1:3" s="5" customFormat="1">
      <c r="A192" s="8"/>
      <c r="B192" s="10"/>
      <c r="C192" s="8"/>
    </row>
    <row r="193" spans="1:3" s="5" customFormat="1">
      <c r="A193" s="8"/>
      <c r="B193" s="10"/>
      <c r="C193" s="8"/>
    </row>
    <row r="194" spans="1:3" s="5" customFormat="1">
      <c r="A194" s="8"/>
      <c r="B194" s="10"/>
      <c r="C194" s="8"/>
    </row>
    <row r="195" spans="1:3" s="5" customFormat="1">
      <c r="A195" s="8"/>
      <c r="B195" s="10"/>
      <c r="C195" s="8"/>
    </row>
    <row r="196" spans="1:3" s="5" customFormat="1">
      <c r="A196" s="8"/>
      <c r="B196" s="10"/>
      <c r="C196" s="8"/>
    </row>
    <row r="197" spans="1:3" s="5" customFormat="1">
      <c r="A197" s="8"/>
      <c r="B197" s="10"/>
      <c r="C197" s="8"/>
    </row>
    <row r="198" spans="1:3" s="5" customFormat="1">
      <c r="A198" s="8"/>
      <c r="B198" s="10"/>
      <c r="C198" s="8"/>
    </row>
    <row r="199" spans="1:3" s="5" customFormat="1">
      <c r="A199" s="8"/>
      <c r="B199" s="10"/>
      <c r="C199" s="8"/>
    </row>
    <row r="200" spans="1:3" s="5" customFormat="1">
      <c r="A200" s="8"/>
      <c r="B200" s="10"/>
      <c r="C200" s="8"/>
    </row>
    <row r="201" spans="1:3" s="5" customFormat="1">
      <c r="A201" s="8"/>
      <c r="B201" s="10"/>
      <c r="C201" s="8"/>
    </row>
    <row r="202" spans="1:3" s="5" customFormat="1">
      <c r="A202" s="8"/>
      <c r="B202" s="10"/>
      <c r="C202" s="8"/>
    </row>
    <row r="203" spans="1:3" s="5" customFormat="1">
      <c r="A203" s="8"/>
      <c r="B203" s="10"/>
      <c r="C203" s="8"/>
    </row>
    <row r="204" spans="1:3" s="5" customFormat="1">
      <c r="A204" s="8"/>
      <c r="B204" s="10"/>
      <c r="C204" s="8"/>
    </row>
    <row r="205" spans="1:3" s="5" customFormat="1">
      <c r="A205" s="8"/>
      <c r="B205" s="10"/>
      <c r="C205" s="8"/>
    </row>
    <row r="206" spans="1:3" s="5" customFormat="1">
      <c r="A206" s="8"/>
      <c r="B206" s="10"/>
      <c r="C206" s="8"/>
    </row>
    <row r="207" spans="1:3" s="5" customFormat="1">
      <c r="A207" s="8"/>
      <c r="B207" s="10"/>
      <c r="C207" s="8"/>
    </row>
    <row r="208" spans="1:3" s="5" customFormat="1">
      <c r="A208" s="8"/>
      <c r="B208" s="10"/>
      <c r="C208" s="8"/>
    </row>
    <row r="209" spans="1:3" s="5" customFormat="1">
      <c r="A209" s="8"/>
      <c r="B209" s="10"/>
      <c r="C209" s="8"/>
    </row>
    <row r="210" spans="1:3" s="5" customFormat="1">
      <c r="A210" s="8"/>
      <c r="B210" s="10"/>
      <c r="C210" s="8"/>
    </row>
    <row r="211" spans="1:3" s="5" customFormat="1">
      <c r="A211" s="8"/>
      <c r="B211" s="10"/>
      <c r="C211" s="8"/>
    </row>
    <row r="212" spans="1:3" s="5" customFormat="1">
      <c r="A212" s="8"/>
      <c r="B212" s="10"/>
      <c r="C212" s="8"/>
    </row>
    <row r="213" spans="1:3" s="5" customFormat="1">
      <c r="A213" s="8"/>
      <c r="B213" s="10"/>
      <c r="C213" s="8"/>
    </row>
    <row r="214" spans="1:3" s="5" customFormat="1">
      <c r="A214" s="8"/>
      <c r="B214" s="10"/>
      <c r="C214" s="8"/>
    </row>
    <row r="215" spans="1:3" s="5" customFormat="1">
      <c r="A215" s="8"/>
      <c r="B215" s="10"/>
      <c r="C215" s="8"/>
    </row>
    <row r="216" spans="1:3" s="5" customFormat="1">
      <c r="A216" s="8"/>
      <c r="B216" s="10"/>
      <c r="C216" s="8"/>
    </row>
    <row r="217" spans="1:3" s="5" customFormat="1">
      <c r="A217" s="8"/>
      <c r="B217" s="10"/>
      <c r="C217" s="8"/>
    </row>
    <row r="218" spans="1:3" s="5" customFormat="1">
      <c r="A218" s="8"/>
      <c r="B218" s="10"/>
      <c r="C218" s="8"/>
    </row>
    <row r="219" spans="1:3" s="5" customFormat="1">
      <c r="A219" s="8"/>
      <c r="B219" s="10"/>
      <c r="C219" s="8"/>
    </row>
    <row r="220" spans="1:3" s="5" customFormat="1">
      <c r="A220" s="8"/>
      <c r="B220" s="10"/>
      <c r="C220" s="8"/>
    </row>
    <row r="221" spans="1:3" s="5" customFormat="1">
      <c r="A221" s="8"/>
      <c r="B221" s="10"/>
      <c r="C221" s="8"/>
    </row>
    <row r="222" spans="1:3" s="5" customFormat="1">
      <c r="A222" s="8"/>
      <c r="B222" s="10"/>
      <c r="C222" s="8"/>
    </row>
    <row r="223" spans="1:3" s="5" customFormat="1">
      <c r="A223" s="8"/>
      <c r="B223" s="10"/>
      <c r="C223" s="8"/>
    </row>
    <row r="224" spans="1:3" s="5" customFormat="1">
      <c r="A224" s="8"/>
      <c r="B224" s="10"/>
      <c r="C224" s="8"/>
    </row>
    <row r="225" spans="1:3" s="5" customFormat="1">
      <c r="A225" s="8"/>
      <c r="B225" s="10"/>
      <c r="C225" s="8"/>
    </row>
    <row r="226" spans="1:3" s="5" customFormat="1">
      <c r="A226" s="8"/>
      <c r="B226" s="10"/>
      <c r="C226" s="8"/>
    </row>
    <row r="227" spans="1:3" s="5" customFormat="1">
      <c r="A227" s="8"/>
      <c r="B227" s="10"/>
      <c r="C227" s="8"/>
    </row>
    <row r="228" spans="1:3" s="5" customFormat="1">
      <c r="A228" s="8"/>
      <c r="B228" s="10"/>
      <c r="C228" s="8"/>
    </row>
    <row r="229" spans="1:3" s="5" customFormat="1">
      <c r="A229" s="8"/>
      <c r="B229" s="10"/>
      <c r="C229" s="8"/>
    </row>
    <row r="230" spans="1:3" s="5" customFormat="1">
      <c r="A230" s="8"/>
      <c r="B230" s="10"/>
      <c r="C230" s="8"/>
    </row>
    <row r="231" spans="1:3" s="5" customFormat="1">
      <c r="A231" s="8"/>
      <c r="B231" s="10"/>
      <c r="C231" s="8"/>
    </row>
    <row r="232" spans="1:3" s="5" customFormat="1">
      <c r="A232" s="8"/>
      <c r="B232" s="10"/>
      <c r="C232" s="8"/>
    </row>
    <row r="233" spans="1:3" s="5" customFormat="1">
      <c r="A233" s="8"/>
      <c r="B233" s="10"/>
      <c r="C233" s="8"/>
    </row>
    <row r="234" spans="1:3" s="5" customFormat="1">
      <c r="A234" s="8"/>
      <c r="B234" s="10"/>
      <c r="C234" s="8"/>
    </row>
    <row r="235" spans="1:3" s="5" customFormat="1">
      <c r="A235" s="8"/>
      <c r="B235" s="10"/>
      <c r="C235" s="8"/>
    </row>
    <row r="236" spans="1:3" s="5" customFormat="1">
      <c r="A236" s="8"/>
      <c r="B236" s="10"/>
      <c r="C236" s="8"/>
    </row>
    <row r="237" spans="1:3" s="5" customFormat="1">
      <c r="A237" s="8"/>
      <c r="B237" s="10"/>
      <c r="C237" s="8"/>
    </row>
    <row r="238" spans="1:3" s="5" customFormat="1">
      <c r="A238" s="8"/>
      <c r="B238" s="10"/>
      <c r="C238" s="8"/>
    </row>
    <row r="239" spans="1:3" s="5" customFormat="1">
      <c r="A239" s="8"/>
      <c r="B239" s="10"/>
      <c r="C239" s="8"/>
    </row>
    <row r="240" spans="1:3" s="5" customFormat="1">
      <c r="A240" s="8"/>
      <c r="B240" s="10"/>
      <c r="C240" s="8"/>
    </row>
    <row r="241" spans="1:3" s="5" customFormat="1">
      <c r="A241" s="8"/>
      <c r="B241" s="10"/>
      <c r="C241" s="8"/>
    </row>
    <row r="242" spans="1:3" s="5" customFormat="1">
      <c r="A242" s="8"/>
      <c r="B242" s="10"/>
      <c r="C242" s="8"/>
    </row>
    <row r="243" spans="1:3" s="5" customFormat="1">
      <c r="A243" s="8"/>
      <c r="B243" s="10"/>
      <c r="C243" s="8"/>
    </row>
    <row r="244" spans="1:3" s="5" customFormat="1">
      <c r="A244" s="8"/>
      <c r="B244" s="10"/>
      <c r="C244" s="8"/>
    </row>
    <row r="245" spans="1:3" s="5" customFormat="1">
      <c r="A245" s="8"/>
      <c r="B245" s="10"/>
      <c r="C245" s="8"/>
    </row>
    <row r="246" spans="1:3" s="5" customFormat="1">
      <c r="A246" s="8"/>
      <c r="B246" s="10"/>
      <c r="C246" s="8"/>
    </row>
    <row r="247" spans="1:3" s="5" customFormat="1">
      <c r="A247" s="8"/>
      <c r="B247" s="10"/>
      <c r="C247" s="8"/>
    </row>
    <row r="248" spans="1:3" s="5" customFormat="1">
      <c r="A248" s="8"/>
      <c r="B248" s="10"/>
      <c r="C248" s="8"/>
    </row>
    <row r="249" spans="1:3" s="5" customFormat="1">
      <c r="A249" s="8"/>
      <c r="B249" s="10"/>
      <c r="C249" s="8"/>
    </row>
    <row r="250" spans="1:3" s="5" customFormat="1">
      <c r="A250" s="8"/>
      <c r="B250" s="10"/>
      <c r="C250" s="8"/>
    </row>
    <row r="251" spans="1:3" s="5" customFormat="1">
      <c r="A251" s="8"/>
      <c r="B251" s="10"/>
      <c r="C251" s="8"/>
    </row>
    <row r="252" spans="1:3" s="5" customFormat="1">
      <c r="A252" s="8"/>
      <c r="B252" s="10"/>
      <c r="C252" s="8"/>
    </row>
    <row r="253" spans="1:3" s="5" customFormat="1">
      <c r="A253" s="8"/>
      <c r="B253" s="10"/>
      <c r="C253" s="8"/>
    </row>
    <row r="254" spans="1:3" s="5" customFormat="1">
      <c r="A254" s="8"/>
      <c r="B254" s="10"/>
      <c r="C254" s="8"/>
    </row>
    <row r="255" spans="1:3" s="5" customFormat="1">
      <c r="A255" s="8"/>
      <c r="B255" s="10"/>
      <c r="C255" s="8"/>
    </row>
    <row r="256" spans="1:3" s="5" customFormat="1">
      <c r="A256" s="8"/>
      <c r="B256" s="10"/>
      <c r="C256" s="8"/>
    </row>
    <row r="257" spans="1:3" s="5" customFormat="1">
      <c r="A257" s="8"/>
      <c r="B257" s="10"/>
      <c r="C257" s="8"/>
    </row>
    <row r="258" spans="1:3" s="5" customFormat="1">
      <c r="A258" s="8"/>
      <c r="B258" s="10"/>
      <c r="C258" s="8"/>
    </row>
    <row r="259" spans="1:3" s="5" customFormat="1">
      <c r="A259" s="8"/>
      <c r="B259" s="10"/>
      <c r="C259" s="8"/>
    </row>
    <row r="260" spans="1:3" s="5" customFormat="1">
      <c r="A260" s="8"/>
      <c r="B260" s="10"/>
      <c r="C260" s="8"/>
    </row>
    <row r="261" spans="1:3" s="5" customFormat="1">
      <c r="A261" s="8"/>
      <c r="B261" s="10"/>
      <c r="C261" s="8"/>
    </row>
    <row r="262" spans="1:3" s="5" customFormat="1">
      <c r="A262" s="8"/>
      <c r="B262" s="10"/>
      <c r="C262" s="8"/>
    </row>
    <row r="263" spans="1:3" s="5" customFormat="1">
      <c r="A263" s="8"/>
      <c r="B263" s="10"/>
      <c r="C263" s="8"/>
    </row>
    <row r="264" spans="1:3" s="5" customFormat="1">
      <c r="A264" s="8"/>
      <c r="B264" s="10"/>
      <c r="C264" s="8"/>
    </row>
    <row r="265" spans="1:3" s="5" customFormat="1">
      <c r="A265" s="8"/>
      <c r="B265" s="10"/>
      <c r="C265" s="8"/>
    </row>
    <row r="266" spans="1:3" s="5" customFormat="1">
      <c r="A266" s="8"/>
      <c r="B266" s="10"/>
      <c r="C266" s="8"/>
    </row>
    <row r="267" spans="1:3" s="5" customFormat="1">
      <c r="A267" s="8"/>
      <c r="B267" s="10"/>
      <c r="C267" s="8"/>
    </row>
    <row r="268" spans="1:3" s="5" customFormat="1">
      <c r="A268" s="8"/>
      <c r="B268" s="10"/>
      <c r="C268" s="8"/>
    </row>
    <row r="269" spans="1:3" s="5" customFormat="1">
      <c r="A269" s="8"/>
      <c r="B269" s="10"/>
      <c r="C269" s="8"/>
    </row>
    <row r="270" spans="1:3" s="5" customFormat="1">
      <c r="A270" s="8"/>
      <c r="B270" s="10"/>
      <c r="C270" s="8"/>
    </row>
    <row r="271" spans="1:3" s="5" customFormat="1">
      <c r="A271" s="8"/>
      <c r="B271" s="10"/>
      <c r="C271" s="8"/>
    </row>
    <row r="272" spans="1:3" s="5" customFormat="1">
      <c r="A272" s="8"/>
      <c r="B272" s="10"/>
      <c r="C272" s="8"/>
    </row>
    <row r="273" spans="1:3" s="5" customFormat="1">
      <c r="A273" s="8"/>
      <c r="B273" s="10"/>
      <c r="C273" s="8"/>
    </row>
    <row r="274" spans="1:3" s="5" customFormat="1">
      <c r="A274" s="8"/>
      <c r="B274" s="10"/>
      <c r="C274" s="8"/>
    </row>
    <row r="275" spans="1:3" s="5" customFormat="1">
      <c r="A275" s="8"/>
      <c r="B275" s="10"/>
      <c r="C275" s="8"/>
    </row>
    <row r="276" spans="1:3" s="5" customFormat="1">
      <c r="A276" s="8"/>
      <c r="B276" s="10"/>
      <c r="C276" s="8"/>
    </row>
    <row r="277" spans="1:3" s="5" customFormat="1">
      <c r="A277" s="8"/>
      <c r="B277" s="10"/>
      <c r="C277" s="8"/>
    </row>
    <row r="278" spans="1:3" s="5" customFormat="1">
      <c r="A278" s="8"/>
      <c r="B278" s="10"/>
      <c r="C278" s="8"/>
    </row>
    <row r="279" spans="1:3" s="5" customFormat="1">
      <c r="A279" s="8"/>
      <c r="B279" s="10"/>
      <c r="C279" s="8"/>
    </row>
    <row r="280" spans="1:3" s="5" customFormat="1">
      <c r="A280" s="8"/>
      <c r="B280" s="10"/>
      <c r="C280" s="8"/>
    </row>
    <row r="281" spans="1:3" s="5" customFormat="1">
      <c r="A281" s="8"/>
      <c r="B281" s="10"/>
      <c r="C281" s="8"/>
    </row>
    <row r="282" spans="1:3" s="5" customFormat="1">
      <c r="A282" s="8"/>
      <c r="B282" s="10"/>
      <c r="C282" s="8"/>
    </row>
    <row r="283" spans="1:3" s="5" customFormat="1">
      <c r="A283" s="8"/>
      <c r="B283" s="10"/>
      <c r="C283" s="8"/>
    </row>
    <row r="284" spans="1:3" s="5" customFormat="1">
      <c r="A284" s="8"/>
      <c r="B284" s="10"/>
      <c r="C284" s="8"/>
    </row>
    <row r="285" spans="1:3" s="5" customFormat="1">
      <c r="A285" s="8"/>
      <c r="B285" s="10"/>
      <c r="C285" s="8"/>
    </row>
    <row r="286" spans="1:3" s="5" customFormat="1">
      <c r="A286" s="8"/>
      <c r="B286" s="10"/>
      <c r="C286" s="8"/>
    </row>
    <row r="287" spans="1:3" s="5" customFormat="1">
      <c r="A287" s="8"/>
      <c r="B287" s="10"/>
      <c r="C287" s="8"/>
    </row>
    <row r="288" spans="1:3" s="5" customFormat="1">
      <c r="A288" s="8"/>
      <c r="B288" s="10"/>
      <c r="C288" s="8"/>
    </row>
    <row r="289" spans="1:3" s="5" customFormat="1">
      <c r="A289" s="8"/>
      <c r="B289" s="10"/>
      <c r="C289" s="8"/>
    </row>
    <row r="290" spans="1:3" s="5" customFormat="1">
      <c r="A290" s="8"/>
      <c r="B290" s="10"/>
      <c r="C290" s="8"/>
    </row>
    <row r="291" spans="1:3" s="5" customFormat="1">
      <c r="A291" s="8"/>
      <c r="B291" s="10"/>
      <c r="C291" s="8"/>
    </row>
    <row r="292" spans="1:3" s="5" customFormat="1">
      <c r="A292" s="8"/>
      <c r="B292" s="10"/>
      <c r="C292" s="8"/>
    </row>
    <row r="293" spans="1:3" s="5" customFormat="1">
      <c r="A293" s="8"/>
      <c r="B293" s="10"/>
      <c r="C293" s="8"/>
    </row>
    <row r="294" spans="1:3" s="5" customFormat="1">
      <c r="A294" s="8"/>
      <c r="B294" s="10"/>
      <c r="C294" s="8"/>
    </row>
    <row r="295" spans="1:3" s="5" customFormat="1">
      <c r="A295" s="8"/>
      <c r="B295" s="10"/>
      <c r="C295" s="8"/>
    </row>
    <row r="296" spans="1:3" s="5" customFormat="1">
      <c r="A296" s="8"/>
      <c r="B296" s="10"/>
      <c r="C296" s="8"/>
    </row>
    <row r="297" spans="1:3" s="5" customFormat="1">
      <c r="A297" s="8"/>
      <c r="B297" s="10"/>
      <c r="C297" s="8"/>
    </row>
    <row r="298" spans="1:3" s="5" customFormat="1">
      <c r="A298" s="8"/>
      <c r="B298" s="10"/>
      <c r="C298" s="8"/>
    </row>
    <row r="299" spans="1:3" s="5" customFormat="1">
      <c r="A299" s="8"/>
      <c r="B299" s="10"/>
      <c r="C299" s="8"/>
    </row>
    <row r="300" spans="1:3" s="5" customFormat="1">
      <c r="A300" s="8"/>
      <c r="B300" s="10"/>
      <c r="C300" s="8"/>
    </row>
    <row r="301" spans="1:3" s="5" customFormat="1">
      <c r="A301" s="8"/>
      <c r="B301" s="10"/>
      <c r="C301" s="8"/>
    </row>
    <row r="302" spans="1:3" s="5" customFormat="1">
      <c r="A302" s="8"/>
      <c r="B302" s="10"/>
      <c r="C302" s="8"/>
    </row>
    <row r="303" spans="1:3" s="5" customFormat="1">
      <c r="A303" s="8"/>
      <c r="B303" s="10"/>
      <c r="C303" s="8"/>
    </row>
    <row r="304" spans="1:3" s="5" customFormat="1">
      <c r="A304" s="8"/>
      <c r="B304" s="10"/>
      <c r="C304" s="8"/>
    </row>
    <row r="305" spans="1:3" s="5" customFormat="1">
      <c r="A305" s="8"/>
      <c r="B305" s="10"/>
      <c r="C305" s="8"/>
    </row>
    <row r="306" spans="1:3" s="5" customFormat="1">
      <c r="A306" s="8"/>
      <c r="B306" s="10"/>
      <c r="C306" s="8"/>
    </row>
    <row r="307" spans="1:3" s="5" customFormat="1">
      <c r="A307" s="8"/>
      <c r="B307" s="10"/>
      <c r="C307" s="8"/>
    </row>
    <row r="308" spans="1:3" s="5" customFormat="1">
      <c r="A308" s="8"/>
      <c r="B308" s="10"/>
      <c r="C308" s="8"/>
    </row>
    <row r="309" spans="1:3" s="5" customFormat="1">
      <c r="A309" s="8"/>
      <c r="B309" s="10"/>
      <c r="C309" s="8"/>
    </row>
    <row r="310" spans="1:3" s="5" customFormat="1">
      <c r="A310" s="8"/>
      <c r="B310" s="10"/>
      <c r="C310" s="8"/>
    </row>
    <row r="311" spans="1:3" s="5" customFormat="1">
      <c r="A311" s="8"/>
      <c r="B311" s="10"/>
      <c r="C311" s="8"/>
    </row>
    <row r="312" spans="1:3" s="5" customFormat="1">
      <c r="A312" s="8"/>
      <c r="B312" s="10"/>
      <c r="C312" s="8"/>
    </row>
    <row r="313" spans="1:3" s="5" customFormat="1">
      <c r="A313" s="8"/>
      <c r="B313" s="10"/>
      <c r="C313" s="8"/>
    </row>
    <row r="314" spans="1:3" s="5" customFormat="1">
      <c r="A314" s="8"/>
      <c r="B314" s="10"/>
      <c r="C314" s="8"/>
    </row>
    <row r="315" spans="1:3" s="5" customFormat="1">
      <c r="A315" s="8"/>
      <c r="B315" s="10"/>
      <c r="C315" s="8"/>
    </row>
    <row r="316" spans="1:3" s="5" customFormat="1">
      <c r="A316" s="8"/>
      <c r="B316" s="10"/>
      <c r="C316" s="8"/>
    </row>
    <row r="317" spans="1:3" s="5" customFormat="1">
      <c r="A317" s="8"/>
      <c r="B317" s="10"/>
      <c r="C317" s="8"/>
    </row>
    <row r="318" spans="1:3" s="5" customFormat="1">
      <c r="A318" s="8"/>
      <c r="B318" s="10"/>
      <c r="C318" s="8"/>
    </row>
    <row r="319" spans="1:3" s="5" customFormat="1">
      <c r="A319" s="8"/>
      <c r="B319" s="10"/>
      <c r="C319" s="8"/>
    </row>
    <row r="320" spans="1:3" s="5" customFormat="1">
      <c r="A320" s="8"/>
      <c r="B320" s="10"/>
      <c r="C320" s="8"/>
    </row>
    <row r="321" spans="1:3" s="5" customFormat="1">
      <c r="A321" s="8"/>
      <c r="B321" s="10"/>
      <c r="C321" s="8"/>
    </row>
    <row r="322" spans="1:3" s="5" customFormat="1">
      <c r="A322" s="8"/>
      <c r="B322" s="10"/>
      <c r="C322" s="8"/>
    </row>
    <row r="323" spans="1:3" s="5" customFormat="1">
      <c r="A323" s="8"/>
      <c r="B323" s="10"/>
      <c r="C323" s="8"/>
    </row>
    <row r="324" spans="1:3" s="5" customFormat="1">
      <c r="A324" s="8"/>
      <c r="B324" s="10"/>
      <c r="C324" s="8"/>
    </row>
    <row r="325" spans="1:3" s="5" customFormat="1">
      <c r="A325" s="8"/>
      <c r="B325" s="10"/>
      <c r="C325" s="8"/>
    </row>
    <row r="326" spans="1:3" s="5" customFormat="1">
      <c r="A326" s="8"/>
      <c r="B326" s="10"/>
      <c r="C326" s="8"/>
    </row>
    <row r="327" spans="1:3" s="5" customFormat="1">
      <c r="A327" s="8"/>
      <c r="B327" s="10"/>
      <c r="C327" s="8"/>
    </row>
    <row r="328" spans="1:3" s="5" customFormat="1">
      <c r="A328" s="8"/>
      <c r="B328" s="10"/>
      <c r="C328" s="8"/>
    </row>
    <row r="329" spans="1:3" s="5" customFormat="1">
      <c r="A329" s="8"/>
      <c r="B329" s="10"/>
      <c r="C329" s="8"/>
    </row>
    <row r="330" spans="1:3" s="5" customFormat="1">
      <c r="A330" s="8"/>
      <c r="B330" s="10"/>
      <c r="C330" s="8"/>
    </row>
    <row r="331" spans="1:3" s="5" customFormat="1">
      <c r="A331" s="8"/>
      <c r="B331" s="10"/>
      <c r="C331" s="8"/>
    </row>
    <row r="332" spans="1:3" s="5" customFormat="1">
      <c r="A332" s="8"/>
      <c r="B332" s="10"/>
      <c r="C332" s="8"/>
    </row>
    <row r="333" spans="1:3" s="5" customFormat="1">
      <c r="A333" s="8"/>
      <c r="B333" s="10"/>
      <c r="C333" s="8"/>
    </row>
    <row r="334" spans="1:3" s="5" customFormat="1">
      <c r="A334" s="8"/>
      <c r="B334" s="10"/>
      <c r="C334" s="8"/>
    </row>
    <row r="335" spans="1:3" s="5" customFormat="1">
      <c r="A335" s="8"/>
      <c r="B335" s="10"/>
      <c r="C335" s="8"/>
    </row>
    <row r="336" spans="1:3" s="5" customFormat="1">
      <c r="A336" s="8"/>
      <c r="B336" s="10"/>
      <c r="C336" s="8"/>
    </row>
    <row r="337" spans="1:3" s="5" customFormat="1">
      <c r="A337" s="8"/>
      <c r="B337" s="10"/>
      <c r="C337" s="8"/>
    </row>
    <row r="338" spans="1:3" s="5" customFormat="1">
      <c r="A338" s="8"/>
      <c r="B338" s="10"/>
      <c r="C338" s="8"/>
    </row>
    <row r="339" spans="1:3" s="5" customFormat="1">
      <c r="A339" s="8"/>
      <c r="B339" s="10"/>
      <c r="C339" s="8"/>
    </row>
    <row r="340" spans="1:3" s="5" customFormat="1">
      <c r="A340" s="8"/>
      <c r="B340" s="10"/>
      <c r="C340" s="8"/>
    </row>
    <row r="341" spans="1:3" s="5" customFormat="1">
      <c r="A341" s="8"/>
      <c r="B341" s="10"/>
      <c r="C341" s="8"/>
    </row>
    <row r="342" spans="1:3" s="5" customFormat="1">
      <c r="A342" s="8"/>
      <c r="B342" s="10"/>
      <c r="C342" s="8"/>
    </row>
    <row r="343" spans="1:3" s="5" customFormat="1">
      <c r="A343" s="8"/>
      <c r="B343" s="10"/>
      <c r="C343" s="8"/>
    </row>
    <row r="344" spans="1:3" s="5" customFormat="1">
      <c r="A344" s="8"/>
      <c r="B344" s="10"/>
      <c r="C344" s="8"/>
    </row>
    <row r="345" spans="1:3" s="5" customFormat="1">
      <c r="A345" s="8"/>
      <c r="B345" s="10"/>
      <c r="C345" s="8"/>
    </row>
    <row r="346" spans="1:3" s="5" customFormat="1">
      <c r="A346" s="8"/>
      <c r="B346" s="10"/>
      <c r="C346" s="8"/>
    </row>
    <row r="347" spans="1:3" s="5" customFormat="1">
      <c r="A347" s="8"/>
      <c r="B347" s="10"/>
      <c r="C347" s="8"/>
    </row>
    <row r="348" spans="1:3" s="5" customFormat="1">
      <c r="A348" s="8"/>
      <c r="B348" s="10"/>
      <c r="C348" s="8"/>
    </row>
    <row r="349" spans="1:3" s="5" customFormat="1">
      <c r="A349" s="8"/>
      <c r="B349" s="10"/>
      <c r="C349" s="8"/>
    </row>
    <row r="350" spans="1:3" s="5" customFormat="1">
      <c r="A350" s="8"/>
      <c r="B350" s="10"/>
      <c r="C350" s="8"/>
    </row>
    <row r="351" spans="1:3" s="5" customFormat="1">
      <c r="A351" s="8"/>
      <c r="B351" s="10"/>
      <c r="C351" s="8"/>
    </row>
    <row r="352" spans="1:3" s="5" customFormat="1">
      <c r="A352" s="8"/>
      <c r="B352" s="10"/>
      <c r="C352" s="8"/>
    </row>
    <row r="353" spans="1:3" s="5" customFormat="1">
      <c r="A353" s="8"/>
      <c r="B353" s="10"/>
      <c r="C353" s="8"/>
    </row>
    <row r="354" spans="1:3" s="5" customFormat="1">
      <c r="A354" s="8"/>
      <c r="B354" s="10"/>
      <c r="C354" s="8"/>
    </row>
    <row r="355" spans="1:3" s="5" customFormat="1">
      <c r="A355" s="8"/>
      <c r="B355" s="10"/>
      <c r="C355" s="8"/>
    </row>
    <row r="356" spans="1:3" s="5" customFormat="1">
      <c r="A356" s="8"/>
      <c r="B356" s="10"/>
      <c r="C356" s="8"/>
    </row>
    <row r="357" spans="1:3" s="5" customFormat="1">
      <c r="A357" s="8"/>
      <c r="B357" s="10"/>
      <c r="C357" s="8"/>
    </row>
    <row r="358" spans="1:3" s="5" customFormat="1">
      <c r="A358" s="8"/>
      <c r="B358" s="10"/>
      <c r="C358" s="8"/>
    </row>
    <row r="359" spans="1:3" s="5" customFormat="1">
      <c r="A359" s="8"/>
      <c r="B359" s="10"/>
      <c r="C359" s="8"/>
    </row>
    <row r="360" spans="1:3" s="5" customFormat="1">
      <c r="A360" s="8"/>
      <c r="B360" s="10"/>
      <c r="C360" s="8"/>
    </row>
    <row r="361" spans="1:3" s="5" customFormat="1">
      <c r="A361" s="8"/>
      <c r="B361" s="10"/>
      <c r="C361" s="8"/>
    </row>
    <row r="362" spans="1:3" s="5" customFormat="1">
      <c r="A362" s="8"/>
      <c r="B362" s="10"/>
      <c r="C362" s="8"/>
    </row>
    <row r="363" spans="1:3" s="5" customFormat="1">
      <c r="A363" s="8"/>
      <c r="B363" s="10"/>
      <c r="C363" s="8"/>
    </row>
    <row r="364" spans="1:3" s="5" customFormat="1">
      <c r="A364" s="8"/>
      <c r="B364" s="10"/>
      <c r="C364" s="8"/>
    </row>
    <row r="365" spans="1:3" s="5" customFormat="1">
      <c r="A365" s="8"/>
      <c r="B365" s="10"/>
      <c r="C365" s="8"/>
    </row>
    <row r="366" spans="1:3" s="5" customFormat="1">
      <c r="A366" s="8"/>
      <c r="B366" s="10"/>
      <c r="C366" s="8"/>
    </row>
    <row r="367" spans="1:3" s="5" customFormat="1">
      <c r="A367" s="8"/>
      <c r="B367" s="10"/>
      <c r="C367" s="8"/>
    </row>
    <row r="368" spans="1:3" s="5" customFormat="1">
      <c r="A368" s="8"/>
      <c r="B368" s="10"/>
      <c r="C368" s="8"/>
    </row>
    <row r="369" spans="1:3" s="5" customFormat="1">
      <c r="A369" s="8"/>
      <c r="B369" s="10"/>
      <c r="C369" s="8"/>
    </row>
    <row r="370" spans="1:3" s="5" customFormat="1">
      <c r="A370" s="8"/>
      <c r="B370" s="10"/>
      <c r="C370" s="8"/>
    </row>
    <row r="371" spans="1:3" s="5" customFormat="1">
      <c r="A371" s="8"/>
      <c r="B371" s="10"/>
      <c r="C371" s="8"/>
    </row>
    <row r="372" spans="1:3" s="5" customFormat="1">
      <c r="A372" s="8"/>
      <c r="B372" s="10"/>
      <c r="C372" s="8"/>
    </row>
    <row r="373" spans="1:3" s="5" customFormat="1">
      <c r="A373" s="8"/>
      <c r="B373" s="10"/>
      <c r="C373" s="8"/>
    </row>
    <row r="374" spans="1:3" s="5" customFormat="1">
      <c r="A374" s="8"/>
      <c r="B374" s="10"/>
      <c r="C374" s="8"/>
    </row>
    <row r="375" spans="1:3" s="5" customFormat="1">
      <c r="A375" s="8"/>
      <c r="B375" s="10"/>
      <c r="C375" s="8"/>
    </row>
    <row r="376" spans="1:3" s="5" customFormat="1">
      <c r="A376" s="8"/>
      <c r="B376" s="10"/>
      <c r="C376" s="8"/>
    </row>
    <row r="377" spans="1:3" s="5" customFormat="1">
      <c r="A377" s="8"/>
      <c r="B377" s="10"/>
      <c r="C377" s="8"/>
    </row>
    <row r="378" spans="1:3" s="5" customFormat="1">
      <c r="A378" s="8"/>
      <c r="B378" s="10"/>
      <c r="C378" s="8"/>
    </row>
    <row r="379" spans="1:3" s="5" customFormat="1">
      <c r="A379" s="8"/>
      <c r="B379" s="10"/>
      <c r="C379" s="8"/>
    </row>
    <row r="380" spans="1:3" s="5" customFormat="1">
      <c r="A380" s="8"/>
      <c r="B380" s="10"/>
      <c r="C380" s="8"/>
    </row>
    <row r="381" spans="1:3" s="5" customFormat="1">
      <c r="A381" s="8"/>
      <c r="B381" s="10"/>
      <c r="C381" s="8"/>
    </row>
    <row r="382" spans="1:3" s="5" customFormat="1">
      <c r="A382" s="8"/>
      <c r="B382" s="10"/>
      <c r="C382" s="8"/>
    </row>
    <row r="383" spans="1:3" s="5" customFormat="1">
      <c r="A383" s="8"/>
      <c r="B383" s="10"/>
      <c r="C383" s="8"/>
    </row>
    <row r="384" spans="1:3" s="5" customFormat="1">
      <c r="A384" s="8"/>
      <c r="B384" s="10"/>
      <c r="C384" s="8"/>
    </row>
    <row r="385" spans="1:3" s="5" customFormat="1">
      <c r="A385" s="8"/>
      <c r="B385" s="10"/>
      <c r="C385" s="8"/>
    </row>
    <row r="386" spans="1:3" s="5" customFormat="1">
      <c r="A386" s="8"/>
      <c r="B386" s="10"/>
      <c r="C386" s="8"/>
    </row>
    <row r="387" spans="1:3" s="5" customFormat="1">
      <c r="A387" s="8"/>
      <c r="B387" s="10"/>
      <c r="C387" s="8"/>
    </row>
    <row r="388" spans="1:3" s="5" customFormat="1">
      <c r="A388" s="8"/>
      <c r="B388" s="10"/>
      <c r="C388" s="8"/>
    </row>
    <row r="389" spans="1:3" s="5" customFormat="1">
      <c r="A389" s="8"/>
      <c r="B389" s="10"/>
      <c r="C389" s="8"/>
    </row>
    <row r="390" spans="1:3" s="5" customFormat="1">
      <c r="A390" s="8"/>
      <c r="B390" s="10"/>
      <c r="C390" s="8"/>
    </row>
    <row r="391" spans="1:3" s="5" customFormat="1">
      <c r="A391" s="8"/>
      <c r="B391" s="10"/>
      <c r="C391" s="8"/>
    </row>
    <row r="392" spans="1:3" s="5" customFormat="1">
      <c r="A392" s="8"/>
      <c r="B392" s="10"/>
      <c r="C392" s="8"/>
    </row>
    <row r="393" spans="1:3" s="5" customFormat="1">
      <c r="A393" s="8"/>
      <c r="B393" s="10"/>
      <c r="C393" s="8"/>
    </row>
    <row r="394" spans="1:3" s="5" customFormat="1">
      <c r="A394" s="8"/>
      <c r="B394" s="10"/>
      <c r="C394" s="8"/>
    </row>
    <row r="395" spans="1:3" s="5" customFormat="1">
      <c r="A395" s="8"/>
      <c r="B395" s="10"/>
      <c r="C395" s="8"/>
    </row>
    <row r="396" spans="1:3" s="5" customFormat="1">
      <c r="A396" s="8"/>
      <c r="B396" s="10"/>
      <c r="C396" s="8"/>
    </row>
    <row r="397" spans="1:3" s="5" customFormat="1">
      <c r="A397" s="8"/>
      <c r="B397" s="10"/>
      <c r="C397" s="8"/>
    </row>
    <row r="398" spans="1:3" s="5" customFormat="1">
      <c r="A398" s="8"/>
      <c r="B398" s="10"/>
      <c r="C398" s="8"/>
    </row>
    <row r="399" spans="1:3" s="5" customFormat="1">
      <c r="A399" s="8"/>
      <c r="B399" s="10"/>
      <c r="C399" s="8"/>
    </row>
    <row r="400" spans="1:3" s="5" customFormat="1">
      <c r="A400" s="8"/>
      <c r="B400" s="10"/>
      <c r="C400" s="8"/>
    </row>
    <row r="401" spans="1:3" s="5" customFormat="1">
      <c r="A401" s="8"/>
      <c r="B401" s="10"/>
      <c r="C401" s="8"/>
    </row>
    <row r="402" spans="1:3" s="5" customFormat="1">
      <c r="A402" s="8"/>
      <c r="B402" s="10"/>
      <c r="C402" s="8"/>
    </row>
    <row r="403" spans="1:3" s="5" customFormat="1">
      <c r="A403" s="8"/>
      <c r="B403" s="10"/>
      <c r="C403" s="8"/>
    </row>
    <row r="404" spans="1:3" s="5" customFormat="1">
      <c r="A404" s="8"/>
      <c r="B404" s="10"/>
      <c r="C404" s="8"/>
    </row>
    <row r="405" spans="1:3" s="5" customFormat="1">
      <c r="A405" s="8"/>
      <c r="B405" s="10"/>
      <c r="C405" s="8"/>
    </row>
    <row r="406" spans="1:3" s="5" customFormat="1">
      <c r="A406" s="8"/>
      <c r="B406" s="10"/>
      <c r="C406" s="8"/>
    </row>
    <row r="407" spans="1:3" s="5" customFormat="1">
      <c r="A407" s="8"/>
      <c r="B407" s="10"/>
      <c r="C407" s="8"/>
    </row>
    <row r="408" spans="1:3" s="5" customFormat="1">
      <c r="A408" s="8"/>
      <c r="B408" s="10"/>
      <c r="C408" s="8"/>
    </row>
    <row r="409" spans="1:3" s="5" customFormat="1">
      <c r="A409" s="8"/>
      <c r="B409" s="10"/>
      <c r="C409" s="8"/>
    </row>
    <row r="410" spans="1:3" s="5" customFormat="1">
      <c r="A410" s="8"/>
      <c r="B410" s="10"/>
      <c r="C410" s="8"/>
    </row>
    <row r="411" spans="1:3" s="5" customFormat="1">
      <c r="A411" s="8"/>
      <c r="B411" s="10"/>
      <c r="C411" s="8"/>
    </row>
    <row r="412" spans="1:3" s="5" customFormat="1">
      <c r="A412" s="8"/>
      <c r="B412" s="10"/>
      <c r="C412" s="8"/>
    </row>
    <row r="413" spans="1:3" s="5" customFormat="1">
      <c r="A413" s="8"/>
      <c r="B413" s="10"/>
      <c r="C413" s="8"/>
    </row>
    <row r="414" spans="1:3" s="5" customFormat="1">
      <c r="A414" s="8"/>
      <c r="B414" s="10"/>
      <c r="C414" s="8"/>
    </row>
    <row r="415" spans="1:3" s="5" customFormat="1">
      <c r="A415" s="8"/>
      <c r="B415" s="10"/>
      <c r="C415" s="8"/>
    </row>
    <row r="416" spans="1:3" s="5" customFormat="1">
      <c r="A416" s="8"/>
      <c r="B416" s="10"/>
      <c r="C416" s="8"/>
    </row>
    <row r="417" spans="1:3" s="5" customFormat="1">
      <c r="A417" s="8"/>
      <c r="B417" s="10"/>
      <c r="C417" s="8"/>
    </row>
    <row r="418" spans="1:3" s="5" customFormat="1">
      <c r="A418" s="8"/>
      <c r="B418" s="10"/>
      <c r="C418" s="8"/>
    </row>
    <row r="419" spans="1:3" s="5" customFormat="1">
      <c r="A419" s="8"/>
      <c r="B419" s="10"/>
      <c r="C419" s="8"/>
    </row>
    <row r="420" spans="1:3" s="5" customFormat="1">
      <c r="A420" s="8"/>
      <c r="B420" s="10"/>
      <c r="C420" s="8"/>
    </row>
    <row r="421" spans="1:3" s="5" customFormat="1">
      <c r="A421" s="8"/>
      <c r="B421" s="10"/>
      <c r="C421" s="8"/>
    </row>
    <row r="422" spans="1:3" s="5" customFormat="1">
      <c r="A422" s="8"/>
      <c r="B422" s="10"/>
      <c r="C422" s="8"/>
    </row>
    <row r="423" spans="1:3" s="5" customFormat="1">
      <c r="A423" s="8"/>
      <c r="B423" s="10"/>
      <c r="C423" s="8"/>
    </row>
    <row r="424" spans="1:3" s="5" customFormat="1">
      <c r="A424" s="8"/>
      <c r="B424" s="10"/>
      <c r="C424" s="8"/>
    </row>
    <row r="425" spans="1:3" s="5" customFormat="1">
      <c r="A425" s="8"/>
      <c r="B425" s="10"/>
      <c r="C425" s="8"/>
    </row>
    <row r="426" spans="1:3" s="5" customFormat="1">
      <c r="A426" s="8"/>
      <c r="B426" s="10"/>
      <c r="C426" s="8"/>
    </row>
    <row r="427" spans="1:3" s="5" customFormat="1">
      <c r="A427" s="8"/>
      <c r="B427" s="10"/>
      <c r="C427" s="8"/>
    </row>
    <row r="428" spans="1:3" s="5" customFormat="1">
      <c r="A428" s="8"/>
      <c r="B428" s="10"/>
      <c r="C428" s="8"/>
    </row>
    <row r="429" spans="1:3" s="5" customFormat="1">
      <c r="A429" s="8"/>
      <c r="B429" s="10"/>
      <c r="C429" s="8"/>
    </row>
    <row r="430" spans="1:3" s="5" customFormat="1">
      <c r="A430" s="8"/>
      <c r="B430" s="10"/>
      <c r="C430" s="8"/>
    </row>
    <row r="431" spans="1:3" s="5" customFormat="1">
      <c r="A431" s="8"/>
      <c r="B431" s="10"/>
      <c r="C431" s="8"/>
    </row>
    <row r="432" spans="1:3" s="5" customFormat="1">
      <c r="A432" s="8"/>
      <c r="B432" s="10"/>
      <c r="C432" s="8"/>
    </row>
    <row r="433" spans="1:3" s="5" customFormat="1">
      <c r="A433" s="8"/>
      <c r="B433" s="10"/>
      <c r="C433" s="8"/>
    </row>
    <row r="434" spans="1:3" s="5" customFormat="1">
      <c r="A434" s="8"/>
      <c r="B434" s="10"/>
      <c r="C434" s="8"/>
    </row>
    <row r="435" spans="1:3" s="5" customFormat="1">
      <c r="A435" s="8"/>
      <c r="B435" s="10"/>
      <c r="C435" s="8"/>
    </row>
  </sheetData>
  <dataConsolidate/>
  <customSheetViews>
    <customSheetView guid="{814991DB-D86F-4AD0-9BFA-628B17D122F5}" showPageBreaks="1" fitToPage="1" printArea="1" hiddenRows="1" hiddenColumns="1">
      <selection activeCell="J11" sqref="J11"/>
      <pageMargins left="0.70866141732283472" right="0.70866141732283472" top="0.15748031496062992" bottom="0.19685039370078741" header="0.31496062992125984" footer="0.31496062992125984"/>
      <pageSetup paperSize="9" scale="67" orientation="portrait" r:id="rId1"/>
    </customSheetView>
  </customSheetViews>
  <mergeCells count="8">
    <mergeCell ref="A105:D105"/>
    <mergeCell ref="A104:D104"/>
    <mergeCell ref="A10:B10"/>
    <mergeCell ref="B99:D99"/>
    <mergeCell ref="B103:D103"/>
    <mergeCell ref="B102:D102"/>
    <mergeCell ref="B101:D101"/>
    <mergeCell ref="B100:D100"/>
  </mergeCells>
  <phoneticPr fontId="3" type="noConversion"/>
  <pageMargins left="0.11811023622047245" right="0.11811023622047245" top="0.19685039370078741" bottom="0" header="0.31496062992125984" footer="0.31496062992125984"/>
  <pageSetup paperSize="9" scale="53" orientation="portrait" copies="2" r:id="rId2"/>
  <drawing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A05BEBF0-F8C3-4AE4-AFA0-58D0413945E8}">
          <x14:formula1>
            <xm:f>'DATA OPT '!$A$8:$D$8</xm:f>
          </x14:formula1>
          <xm:sqref>D9</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75B42-2676-4243-AFEB-61EDF7D010ED}">
  <sheetPr>
    <pageSetUpPr fitToPage="1"/>
  </sheetPr>
  <dimension ref="A1:CY433"/>
  <sheetViews>
    <sheetView tabSelected="1" zoomScale="156" zoomScaleNormal="100" workbookViewId="0">
      <selection activeCell="D9" sqref="D9"/>
    </sheetView>
  </sheetViews>
  <sheetFormatPr baseColWidth="10" defaultColWidth="10.5" defaultRowHeight="15" outlineLevelCol="1"/>
  <cols>
    <col min="1" max="1" width="80.33203125" style="7" customWidth="1"/>
    <col min="2" max="2" width="15" style="6" customWidth="1"/>
    <col min="3" max="3" width="17.33203125" style="7" customWidth="1"/>
    <col min="4" max="4" width="15.1640625" style="5" customWidth="1" outlineLevel="1"/>
    <col min="5" max="7" width="12.1640625" style="5" bestFit="1" customWidth="1"/>
    <col min="8" max="8" width="12.5" style="103" hidden="1" customWidth="1"/>
    <col min="9" max="9" width="10.5" style="103" hidden="1" customWidth="1"/>
    <col min="10" max="103" width="10.5" style="5"/>
  </cols>
  <sheetData>
    <row r="1" spans="1:103" ht="14.75" customHeight="1">
      <c r="A1" s="49"/>
      <c r="B1" s="50"/>
      <c r="C1" s="50"/>
      <c r="D1" s="51"/>
    </row>
    <row r="2" spans="1:103" ht="14.75" customHeight="1">
      <c r="A2" s="52"/>
      <c r="B2" s="5"/>
      <c r="C2" s="5"/>
      <c r="D2" s="47"/>
    </row>
    <row r="3" spans="1:103" ht="14.75" customHeight="1">
      <c r="A3" s="52"/>
      <c r="B3" s="5"/>
      <c r="C3" s="5"/>
      <c r="D3" s="47"/>
    </row>
    <row r="4" spans="1:103" ht="14.75" customHeight="1">
      <c r="A4" s="52"/>
      <c r="B4" s="5"/>
      <c r="C4" s="5"/>
      <c r="D4" s="47"/>
    </row>
    <row r="5" spans="1:103" ht="14.75" customHeight="1">
      <c r="A5" s="52"/>
      <c r="B5" s="5"/>
      <c r="C5" s="5"/>
      <c r="D5" s="47"/>
    </row>
    <row r="6" spans="1:103" ht="14.75" customHeight="1">
      <c r="A6" s="52"/>
      <c r="B6" s="5"/>
      <c r="C6" s="5"/>
      <c r="D6" s="47"/>
    </row>
    <row r="7" spans="1:103" ht="13.5" customHeight="1">
      <c r="A7" s="52"/>
      <c r="B7" s="5"/>
      <c r="C7" s="5"/>
      <c r="D7" s="47"/>
    </row>
    <row r="8" spans="1:103" ht="10" customHeight="1">
      <c r="A8" s="53"/>
      <c r="B8" s="54"/>
      <c r="C8" s="54"/>
      <c r="D8" s="48"/>
    </row>
    <row r="9" spans="1:103" ht="16" customHeight="1">
      <c r="A9" s="22" t="str">
        <f>IF($D$9="ITA",'DATA OPT '!A7,IF($D$9="ENG",'DATA OPT '!B7,IF($D$9="ESP",'DATA OPT '!C7,IF($D$9="FRA",'DATA OPT '!D7))))</f>
        <v>EU PRICE LIST</v>
      </c>
      <c r="B9" s="90" t="str">
        <f>IF($D$9="ITA",'DATA OPT '!A5,IF($D$9="ENG",'DATA OPT '!B5,IF($D$9="ESP",'DATA OPT '!C5,IF($D$9="FRA",'DATA OPT '!D5))))</f>
        <v>January 2026</v>
      </c>
      <c r="C9" s="21" t="str">
        <f>IF($D$9="ITA",'DATA OPT '!A6,IF($D$9="ENG",'DATA OPT '!B6,IF($D$9="ESP",'DATA OPT '!C6,IF($D$9="FRA",'DATA OPT '!D6))))</f>
        <v>LANGUAGE:</v>
      </c>
      <c r="D9" s="21" t="s">
        <v>0</v>
      </c>
    </row>
    <row r="10" spans="1:103" s="9" customFormat="1" ht="22.5" customHeight="1">
      <c r="A10" s="122" t="str">
        <f>IF($D$9="ITA",'DATA OPT '!A3,IF($D$9="ENG",'DATA OPT '!B3,IF($D$9="ESP",'DATA OPT '!C3,IF($D$9="FRA",'DATA OPT '!D3))))</f>
        <v>LE MANS 50 MY26 INBOARD (CUMMINS QSB 6.7 550 HP 24 V DIESEL)</v>
      </c>
      <c r="B10" s="122" t="str">
        <f>IF($D$9="ITA",'DATA OPT '!B22,IF($D$9="ENG",'DATA OPT '!C22,IF($D$9="ESP",'DATA OPT '!D22,IF($D$9="FRA",'DATA OPT '!E22))))</f>
        <v>Los precios están destinados a la entrega del yate en fábrica. Los impuestos y tasas de cualquier país de destino final del yate, si corresponde, no están incluidos. Si el Comprador tiene su residencia o sede dentro de la Comunidad Europea, el yate, después de la entrega, deberá abandonar inmediatamente el Estado italiano con una prueba indiscutible. Los límites de suministro son según ficha técnica (edición vigente) e incluyen la decoración interior estándar. El Constructor se reserva el derecho de modificar, en cualquier momento y sin previo aviso, los precios, los límites de suministro y las especificaciones técnicas. Los precios de los artículos opcionales se definirán de acuerdo con la lista de precios aplicable vigente en el momento de la fecha límite de configuración.</v>
      </c>
      <c r="C10" s="66">
        <f>'DATA OPT '!E3</f>
        <v>965000</v>
      </c>
      <c r="D10" s="81"/>
      <c r="E10" s="5"/>
      <c r="F10" s="5"/>
      <c r="G10" s="5"/>
      <c r="H10" s="103"/>
      <c r="I10" s="103"/>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row>
    <row r="11" spans="1:103" s="16" customFormat="1" ht="15" customHeight="1">
      <c r="A11" s="22" t="str">
        <f>IF($D$9="ITA",'DATA OPT '!A9,IF($D$9="ENG",'DATA OPT '!B9,IF($D$9="ESP",'DATA OPT '!C9,IF($D$9="FRA",'DATA OPT '!D9))))</f>
        <v>ALTERNATIVE ENGINES</v>
      </c>
      <c r="B11" s="22" t="str">
        <f>IF($D$9="ITA",'DATA OPT '!A18,IF($D$9="ENG",'DATA OPT '!B18,IF($D$9="ESP",'DATA OPT '!C18,IF($D$9="FRA",'DATA OPT '!D18))))</f>
        <v>#</v>
      </c>
      <c r="C11" s="72" t="str">
        <f>IF($D$9="ITA",'DATA OPT '!A21,IF($D$9="ENG",'DATA OPT '!B21,IF($D$9="ESP",'DATA OPT '!C21,IF($D$9="FRA",'DATA OPT '!D21))))</f>
        <v>PRICE LIST (VAT EXCLUDED)</v>
      </c>
      <c r="D11" s="23"/>
      <c r="E11" s="5"/>
      <c r="F11" s="5"/>
      <c r="G11" s="5"/>
      <c r="H11" s="103"/>
      <c r="I11" s="103"/>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row>
    <row r="12" spans="1:103" s="16" customFormat="1" ht="15" customHeight="1">
      <c r="A12" s="114" t="str">
        <f>IF($D$9="ITA",'DATA OPT '!A24,IF($D$9="ENG",'DATA OPT '!B24,IF($D$9="ESP",'DATA OPT '!C24,IF($D$9="FRA",'DATA OPT '!D24))))</f>
        <v>'2x480 HP/2x353 kW Volvo Penta D6-IPS 650 DIESEL</v>
      </c>
      <c r="B12" s="15"/>
      <c r="C12" s="43">
        <f>'DATA OPT '!E24</f>
        <v>70000</v>
      </c>
      <c r="D12" s="42">
        <f>B12*C12</f>
        <v>0</v>
      </c>
      <c r="E12" s="5"/>
      <c r="F12" s="5"/>
      <c r="G12" s="5"/>
      <c r="H12" s="103"/>
      <c r="I12" s="103"/>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row>
    <row r="13" spans="1:103" s="16" customFormat="1" ht="15" customHeight="1">
      <c r="A13" s="22" t="str">
        <f>IF($D$9="ITA",'DATA OPT '!A25,IF($D$9="ENG",'DATA OPT '!B25,IF($D$9="ESP",'DATA OPT '!C25,IF($D$9="FRA",'DATA OPT '!D25))))</f>
        <v>FUNCTIONALITY</v>
      </c>
      <c r="B13" s="24" t="str">
        <f>B11</f>
        <v>#</v>
      </c>
      <c r="C13" s="73" t="str">
        <f>C11</f>
        <v>PRICE LIST (VAT EXCLUDED)</v>
      </c>
      <c r="D13" s="24"/>
      <c r="E13" s="5"/>
      <c r="F13" s="5"/>
      <c r="G13" s="5"/>
      <c r="H13" s="103"/>
      <c r="I13" s="103"/>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row>
    <row r="14" spans="1:103" s="16" customFormat="1" ht="15" customHeight="1">
      <c r="A14" s="35" t="str">
        <f>IF($D$9="ITA",'DATA OPT '!A26,IF($D$9="ENG",'DATA OPT '!B26,IF($D$9="ESP",'DATA OPT '!C26,IF($D$9="FRA",'DATA OPT '!D26))))</f>
        <v>AIS In VHF (Upgrade)</v>
      </c>
      <c r="B14" s="15"/>
      <c r="C14" s="43">
        <f>'DATA OPT '!E26</f>
        <v>500</v>
      </c>
      <c r="D14" s="42">
        <f t="shared" ref="D14:D37" si="0">B14*C14</f>
        <v>0</v>
      </c>
      <c r="E14" s="5"/>
      <c r="F14" s="5"/>
      <c r="G14" s="5"/>
      <c r="H14" s="104">
        <f>B14*'DATA OPT '!F27</f>
        <v>0</v>
      </c>
      <c r="I14" s="103"/>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row>
    <row r="15" spans="1:103" s="16" customFormat="1" ht="15" customHeight="1">
      <c r="A15" s="35" t="str">
        <f>IF($D$9="ITA",'DATA OPT '!A27,IF($D$9="ENG",'DATA OPT '!B27,IF($D$9="ESP",'DATA OPT '!C27,IF($D$9="FRA",'DATA OPT '!D27))))</f>
        <v>Satellite Antenna with 2 radome 37 cm</v>
      </c>
      <c r="B15" s="15"/>
      <c r="C15" s="43">
        <f>'DATA OPT '!E27</f>
        <v>12000</v>
      </c>
      <c r="D15" s="42">
        <f t="shared" si="0"/>
        <v>0</v>
      </c>
      <c r="E15" s="5"/>
      <c r="F15" s="5"/>
      <c r="G15" s="5"/>
      <c r="H15" s="104">
        <f>B15*'DATA OPT '!F28</f>
        <v>0</v>
      </c>
      <c r="I15" s="103"/>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row>
    <row r="16" spans="1:103" s="16" customFormat="1" ht="15" customHeight="1">
      <c r="A16" s="35" t="str">
        <f>IF($D$9="ITA",'DATA OPT '!A28,IF($D$9="ENG",'DATA OPT '!B28,IF($D$9="ESP",'DATA OPT '!C28,IF($D$9="FRA",'DATA OPT '!D28))))</f>
        <v>Antifouling Paint</v>
      </c>
      <c r="B16" s="15"/>
      <c r="C16" s="43">
        <f>'DATA OPT '!E28</f>
        <v>6000</v>
      </c>
      <c r="D16" s="42">
        <f t="shared" si="0"/>
        <v>0</v>
      </c>
      <c r="E16" s="5"/>
      <c r="F16" s="5"/>
      <c r="G16" s="5"/>
      <c r="H16" s="104">
        <f>B16*'DATA OPT '!F29</f>
        <v>0</v>
      </c>
      <c r="I16" s="103"/>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row>
    <row r="17" spans="1:103" s="16" customFormat="1" ht="15" customHeight="1">
      <c r="A17" s="35" t="str">
        <f>IF($D$9="ITA",'DATA OPT '!A29,IF($D$9="ENG",'DATA OPT '!B29,IF($D$9="ESP",'DATA OPT '!C29,IF($D$9="FRA",'DATA OPT '!D29))))</f>
        <v>Air conditioning mediterranean 28K BTU (16K BTU stern, bow and bathroom cabins; 12K BTU cockpit)</v>
      </c>
      <c r="B17" s="15"/>
      <c r="C17" s="43">
        <f>'DATA OPT '!E29</f>
        <v>22000</v>
      </c>
      <c r="D17" s="42">
        <f t="shared" si="0"/>
        <v>0</v>
      </c>
      <c r="E17" s="5"/>
      <c r="F17" s="5"/>
      <c r="G17" s="5"/>
      <c r="H17" s="104">
        <f>B17*'DATA OPT '!F30</f>
        <v>0</v>
      </c>
      <c r="I17" s="103"/>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row>
    <row r="18" spans="1:103" s="16" customFormat="1" ht="15" customHeight="1">
      <c r="A18" s="35" t="str">
        <f>IF($D$9="ITA",'DATA OPT '!A30,IF($D$9="ENG",'DATA OPT '!B30,IF($D$9="ESP",'DATA OPT '!C30,IF($D$9="FRA",'DATA OPT '!D30))))</f>
        <v>32K BTU tropical air conditioning (12K BTU bow cabin and bathrooms; 8K BTU aft cabin; 12K BTU cockpit)</v>
      </c>
      <c r="B18" s="15"/>
      <c r="C18" s="43">
        <f>'DATA OPT '!E30</f>
        <v>26000</v>
      </c>
      <c r="D18" s="42">
        <f t="shared" si="0"/>
        <v>0</v>
      </c>
      <c r="E18" s="5"/>
      <c r="F18" s="5"/>
      <c r="G18" s="5"/>
      <c r="H18" s="104">
        <f>B18*'DATA OPT '!F31</f>
        <v>0</v>
      </c>
      <c r="I18" s="103"/>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row>
    <row r="19" spans="1:103" s="16" customFormat="1" ht="15" customHeight="1">
      <c r="A19" s="35" t="str">
        <f>IF($D$9="ITA",'DATA OPT '!A31,IF($D$9="ENG",'DATA OPT '!B31,IF($D$9="ESP",'DATA OPT '!C31,IF($D$9="FRA",'DATA OPT '!D31))))</f>
        <v>Desalter Schenker® Zen 50 lt</v>
      </c>
      <c r="B19" s="15"/>
      <c r="C19" s="43">
        <f>'DATA OPT '!E31</f>
        <v>15000</v>
      </c>
      <c r="D19" s="42">
        <f t="shared" si="0"/>
        <v>0</v>
      </c>
      <c r="E19" s="5"/>
      <c r="F19" s="5"/>
      <c r="G19" s="5"/>
      <c r="H19" s="104">
        <f>B19*'DATA OPT '!F32</f>
        <v>0</v>
      </c>
      <c r="I19" s="103"/>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row>
    <row r="20" spans="1:103" s="16" customFormat="1" ht="15" customHeight="1">
      <c r="A20" s="35" t="str">
        <f>IF($D$9="ITA",'DATA OPT '!A32,IF($D$9="ENG",'DATA OPT '!B32,IF($D$9="ESP",'DATA OPT '!C32,IF($D$9="FRA",'DATA OPT '!D32))))</f>
        <v>Chain counter</v>
      </c>
      <c r="B20" s="15"/>
      <c r="C20" s="43">
        <f>'DATA OPT '!E32</f>
        <v>800</v>
      </c>
      <c r="D20" s="42">
        <f t="shared" si="0"/>
        <v>0</v>
      </c>
      <c r="E20" s="5"/>
      <c r="F20" s="5"/>
      <c r="G20" s="5"/>
      <c r="H20" s="104">
        <f>B20*'DATA OPT '!F33</f>
        <v>0</v>
      </c>
      <c r="I20" s="103"/>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row>
    <row r="21" spans="1:103" s="16" customFormat="1" ht="15" customHeight="1">
      <c r="A21" s="35" t="str">
        <f>IF($D$9="ITA",'DATA OPT '!A33,IF($D$9="ENG",'DATA OPT '!B33,IF($D$9="ESP",'DATA OPT '!C33,IF($D$9="FRA",'DATA OPT '!D33))))</f>
        <v>Bow thruster on/off</v>
      </c>
      <c r="B21" s="15"/>
      <c r="C21" s="43">
        <f>'DATA OPT '!E33</f>
        <v>6500</v>
      </c>
      <c r="D21" s="42">
        <f t="shared" si="0"/>
        <v>0</v>
      </c>
      <c r="E21" s="5"/>
      <c r="F21" s="5"/>
      <c r="G21" s="5"/>
      <c r="H21" s="104">
        <f>B21*'DATA OPT '!F34</f>
        <v>0</v>
      </c>
      <c r="I21" s="103"/>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row>
    <row r="22" spans="1:103" s="16" customFormat="1" ht="15" customHeight="1">
      <c r="A22" s="35" t="str">
        <f>IF($D$9="ITA",'DATA OPT '!A34,IF($D$9="ENG",'DATA OPT '!B34,IF($D$9="ESP",'DATA OPT '!C34,IF($D$9="FRA",'DATA OPT '!D34))))</f>
        <v>6 kW Generator VTE</v>
      </c>
      <c r="B22" s="15"/>
      <c r="C22" s="43">
        <f>'DATA OPT '!E34</f>
        <v>19000</v>
      </c>
      <c r="D22" s="42">
        <f t="shared" si="0"/>
        <v>0</v>
      </c>
      <c r="E22" s="5"/>
      <c r="F22" s="5"/>
      <c r="G22" s="5"/>
      <c r="H22" s="104">
        <f>B22*'DATA OPT '!F35</f>
        <v>0</v>
      </c>
      <c r="I22" s="103"/>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row>
    <row r="23" spans="1:103" s="16" customFormat="1" ht="15" customHeight="1">
      <c r="A23" s="35" t="str">
        <f>IF($D$9="ITA",'DATA OPT '!A35,IF($D$9="ENG",'DATA OPT '!B35,IF($D$9="ESP",'DATA OPT '!C35,IF($D$9="FRA",'DATA OPT '!D35))))</f>
        <v>8 kW Generator ONAN</v>
      </c>
      <c r="B23" s="15"/>
      <c r="C23" s="43">
        <f>'DATA OPT '!E35</f>
        <v>25000</v>
      </c>
      <c r="D23" s="42">
        <f t="shared" si="0"/>
        <v>0</v>
      </c>
      <c r="E23" s="5"/>
      <c r="F23" s="5"/>
      <c r="G23" s="5"/>
      <c r="H23" s="104">
        <f>B23*'DATA OPT '!F36</f>
        <v>0</v>
      </c>
      <c r="I23" s="103"/>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row>
    <row r="24" spans="1:103" s="16" customFormat="1" ht="15" customHeight="1">
      <c r="A24" s="35" t="str">
        <f>IF($D$9="ITA",'DATA OPT '!A36,IF($D$9="ENG",'DATA OPT '!B36,IF($D$9="ESP",'DATA OPT '!C36,IF($D$9="FRA",'DATA OPT '!D36))))</f>
        <v>Additional GPS 16'' (Total two)</v>
      </c>
      <c r="B24" s="15"/>
      <c r="C24" s="43">
        <f>'DATA OPT '!E36</f>
        <v>8000</v>
      </c>
      <c r="D24" s="42">
        <f t="shared" si="0"/>
        <v>0</v>
      </c>
      <c r="E24" s="5"/>
      <c r="F24" s="5"/>
      <c r="G24" s="5"/>
      <c r="H24" s="104">
        <f>B24*'DATA OPT '!F37</f>
        <v>0</v>
      </c>
      <c r="I24" s="103"/>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row>
    <row r="25" spans="1:103" s="16" customFormat="1" ht="15" customHeight="1">
      <c r="A25" s="35" t="str">
        <f>IF($D$9="ITA",'DATA OPT '!A37,IF($D$9="ENG",'DATA OPT '!B37,IF($D$9="ESP",'DATA OPT '!C37,IF($D$9="FRA",'DATA OPT '!D37))))</f>
        <v>Inverter 1500W</v>
      </c>
      <c r="B25" s="15"/>
      <c r="C25" s="43">
        <f>'DATA OPT '!E37</f>
        <v>2500</v>
      </c>
      <c r="D25" s="42">
        <f t="shared" si="0"/>
        <v>0</v>
      </c>
      <c r="E25" s="5"/>
      <c r="F25" s="5"/>
      <c r="G25" s="5"/>
      <c r="H25" s="104">
        <f>B25*'DATA OPT '!F38</f>
        <v>0</v>
      </c>
      <c r="I25" s="103"/>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row>
    <row r="26" spans="1:103" s="16" customFormat="1" ht="15" customHeight="1">
      <c r="A26" s="35" t="str">
        <f>IF($D$9="ITA",'DATA OPT '!A38,IF($D$9="ENG",'DATA OPT '!B38,IF($D$9="ESP",'DATA OPT '!C38,IF($D$9="FRA",'DATA OPT '!D38))))</f>
        <v>Mooring joystick with proportional bow thruster (shaft line version)</v>
      </c>
      <c r="B26" s="15"/>
      <c r="C26" s="43">
        <f>'DATA OPT '!E38</f>
        <v>25000</v>
      </c>
      <c r="D26" s="42">
        <f t="shared" si="0"/>
        <v>0</v>
      </c>
      <c r="E26" s="5"/>
      <c r="F26" s="5"/>
      <c r="G26" s="5"/>
      <c r="H26" s="104">
        <f>B26*'DATA OPT '!F39</f>
        <v>0</v>
      </c>
      <c r="I26" s="103"/>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row>
    <row r="27" spans="1:103" s="16" customFormat="1" ht="15" customHeight="1">
      <c r="A27" s="35" t="str">
        <f>IF($D$9="ITA",'DATA OPT '!A39,IF($D$9="ENG",'DATA OPT '!B39,IF($D$9="ESP",'DATA OPT '!C39,IF($D$9="FRA",'DATA OPT '!D39))))</f>
        <v>A2 ball fenders (n°2) with logo socks</v>
      </c>
      <c r="B27" s="15"/>
      <c r="C27" s="43">
        <f>'DATA OPT '!E39</f>
        <v>300</v>
      </c>
      <c r="D27" s="42">
        <f t="shared" si="0"/>
        <v>0</v>
      </c>
      <c r="E27" s="5"/>
      <c r="F27" s="5"/>
      <c r="G27" s="5"/>
      <c r="H27" s="104">
        <f>B27*'DATA OPT '!F40</f>
        <v>0</v>
      </c>
      <c r="I27" s="103"/>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row>
    <row r="28" spans="1:103" s="16" customFormat="1" ht="15" customHeight="1">
      <c r="A28" s="35" t="str">
        <f>IF($D$9="ITA",'DATA OPT '!A40,IF($D$9="ENG",'DATA OPT '!B40,IF($D$9="ESP",'DATA OPT '!C40,IF($D$9="FRA",'DATA OPT '!D40))))</f>
        <v>Retractable hydraulic gangway</v>
      </c>
      <c r="B28" s="15"/>
      <c r="C28" s="43">
        <f>'DATA OPT '!E40</f>
        <v>20000</v>
      </c>
      <c r="D28" s="42">
        <f t="shared" si="0"/>
        <v>0</v>
      </c>
      <c r="E28" s="5"/>
      <c r="F28" s="5"/>
      <c r="G28" s="5"/>
      <c r="H28" s="104">
        <f>B28*'DATA OPT '!F41</f>
        <v>0</v>
      </c>
      <c r="I28" s="103"/>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row>
    <row r="29" spans="1:103" s="16" customFormat="1" ht="15" customHeight="1">
      <c r="A29" s="35" t="str">
        <f>IF($D$9="ITA",'DATA OPT '!A41,IF($D$9="ENG",'DATA OPT '!B41,IF($D$9="ESP",'DATA OPT '!C41,IF($D$9="FRA",'DATA OPT '!D41))))</f>
        <v>Retractable hydraulic gangway and Ladder (only shaft drives) - no tender lift</v>
      </c>
      <c r="B29" s="15"/>
      <c r="C29" s="43">
        <f>'DATA OPT '!E41</f>
        <v>45000</v>
      </c>
      <c r="D29" s="42">
        <f t="shared" si="0"/>
        <v>0</v>
      </c>
      <c r="E29" s="5"/>
      <c r="F29" s="5"/>
      <c r="G29" s="5"/>
      <c r="H29" s="104">
        <f>B29*'DATA OPT '!F42</f>
        <v>0</v>
      </c>
      <c r="I29" s="103"/>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row>
    <row r="30" spans="1:103" s="16" customFormat="1" ht="15" customHeight="1">
      <c r="A30" s="35" t="str">
        <f>IF($D$9="ITA",'DATA OPT '!A42,IF($D$9="ENG",'DATA OPT '!B42,IF($D$9="ESP",'DATA OPT '!C42,IF($D$9="FRA",'DATA OPT '!D42))))</f>
        <v>Right Hydraulic Platform</v>
      </c>
      <c r="B30" s="15"/>
      <c r="C30" s="43">
        <f>'DATA OPT '!E42</f>
        <v>17000</v>
      </c>
      <c r="D30" s="42">
        <f t="shared" si="0"/>
        <v>0</v>
      </c>
      <c r="E30" s="5"/>
      <c r="F30" s="5"/>
      <c r="G30" s="5"/>
      <c r="H30" s="104">
        <f>B30*'DATA OPT '!F43</f>
        <v>0</v>
      </c>
      <c r="I30" s="103"/>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row>
    <row r="31" spans="1:103" s="16" customFormat="1" ht="15" customHeight="1">
      <c r="A31" s="35" t="str">
        <f>IF($D$9="ITA",'DATA OPT '!A43,IF($D$9="ENG",'DATA OPT '!B43,IF($D$9="ESP",'DATA OPT '!C43,IF($D$9="FRA",'DATA OPT '!D43))))</f>
        <v>Left Hydraulic Platform (No gangwat OB)</v>
      </c>
      <c r="B31" s="15"/>
      <c r="C31" s="43">
        <f>'DATA OPT '!E43</f>
        <v>17000</v>
      </c>
      <c r="D31" s="42">
        <f t="shared" si="0"/>
        <v>0</v>
      </c>
      <c r="E31" s="5"/>
      <c r="F31" s="5"/>
      <c r="G31" s="5"/>
      <c r="H31" s="104">
        <f>B31*'DATA OPT '!F44</f>
        <v>0</v>
      </c>
      <c r="I31" s="103"/>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row>
    <row r="32" spans="1:103" s="16" customFormat="1" ht="15" customHeight="1">
      <c r="A32" s="35" t="str">
        <f>IF($D$9="ITA",'DATA OPT '!A44,IF($D$9="ENG",'DATA OPT '!B44,IF($D$9="ESP",'DATA OPT '!C44,IF($D$9="FRA",'DATA OPT '!D44))))</f>
        <v>Left Hydraulic Platform  Besenzoni® (Only with gangway)</v>
      </c>
      <c r="B32" s="15"/>
      <c r="C32" s="43">
        <f>'DATA OPT '!E44</f>
        <v>27000</v>
      </c>
      <c r="D32" s="42">
        <f t="shared" si="0"/>
        <v>0</v>
      </c>
      <c r="E32" s="5"/>
      <c r="F32" s="5"/>
      <c r="G32" s="5"/>
      <c r="H32" s="104">
        <f>B32*'DATA OPT '!F45</f>
        <v>0</v>
      </c>
      <c r="I32" s="103"/>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row>
    <row r="33" spans="1:103" s="16" customFormat="1" ht="15" customHeight="1">
      <c r="A33" s="35" t="str">
        <f>IF($D$9="ITA",'DATA OPT '!A45,IF($D$9="ENG",'DATA OPT '!B45,IF($D$9="ESP",'DATA OPT '!C45,IF($D$9="FRA",'DATA OPT '!D45))))</f>
        <v>Autopilot (shaft line version)</v>
      </c>
      <c r="B33" s="15"/>
      <c r="C33" s="43">
        <f>'DATA OPT '!E45</f>
        <v>6000</v>
      </c>
      <c r="D33" s="42">
        <f t="shared" si="0"/>
        <v>0</v>
      </c>
      <c r="E33" s="5"/>
      <c r="F33" s="5"/>
      <c r="G33" s="5"/>
      <c r="H33" s="104">
        <f>B33*'DATA OPT '!F46</f>
        <v>0</v>
      </c>
      <c r="I33" s="103"/>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row>
    <row r="34" spans="1:103" s="16" customFormat="1" ht="15" customHeight="1">
      <c r="A34" s="35" t="str">
        <f>IF($D$9="ITA",'DATA OPT '!A46,IF($D$9="ENG",'DATA OPT '!B46,IF($D$9="ESP",'DATA OPT '!C46,IF($D$9="FRA",'DATA OPT '!D46))))</f>
        <v>Fixed portable electric bilge pump (shaft line version)</v>
      </c>
      <c r="B34" s="15"/>
      <c r="C34" s="43">
        <f>'DATA OPT '!E46</f>
        <v>1500</v>
      </c>
      <c r="D34" s="42">
        <f t="shared" si="0"/>
        <v>0</v>
      </c>
      <c r="E34" s="5"/>
      <c r="F34" s="5"/>
      <c r="G34" s="5"/>
      <c r="H34" s="104">
        <f>B34*'DATA OPT '!F47</f>
        <v>0</v>
      </c>
      <c r="I34" s="103"/>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row>
    <row r="35" spans="1:103" s="16" customFormat="1" ht="15" customHeight="1">
      <c r="A35" s="35" t="str">
        <f>IF($D$9="ITA",'DATA OPT '!A47,IF($D$9="ENG",'DATA OPT '!B47,IF($D$9="ESP",'DATA OPT '!C47,IF($D$9="FRA",'DATA OPT '!D47))))</f>
        <v>Preparation of TV system (4 areas) with terrestrial antenna</v>
      </c>
      <c r="B35" s="15"/>
      <c r="C35" s="43">
        <f>'DATA OPT '!E47</f>
        <v>3000</v>
      </c>
      <c r="D35" s="42">
        <f t="shared" si="0"/>
        <v>0</v>
      </c>
      <c r="E35" s="5"/>
      <c r="F35" s="5"/>
      <c r="G35" s="5"/>
      <c r="H35" s="104">
        <f>B35*'DATA OPT '!F48</f>
        <v>0</v>
      </c>
      <c r="I35" s="103"/>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row>
    <row r="36" spans="1:103" s="16" customFormat="1" ht="15" customHeight="1">
      <c r="A36" s="35" t="str">
        <f>IF($D$9="ITA",'DATA OPT '!A48,IF($D$9="ENG",'DATA OPT '!B48,IF($D$9="ESP",'DATA OPT '!C48,IF($D$9="FRA",'DATA OPT '!D48))))</f>
        <v>Radar Garmin 18/24 XHD3- radome 45</v>
      </c>
      <c r="B36" s="15"/>
      <c r="C36" s="43">
        <f>'DATA OPT '!E48</f>
        <v>4000</v>
      </c>
      <c r="D36" s="42">
        <f t="shared" si="0"/>
        <v>0</v>
      </c>
      <c r="E36" s="5"/>
      <c r="F36" s="5"/>
      <c r="G36" s="5"/>
      <c r="H36" s="104">
        <f>B36*'DATA OPT '!F49</f>
        <v>0</v>
      </c>
      <c r="I36" s="103"/>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row>
    <row r="37" spans="1:103" s="16" customFormat="1" ht="15" customHeight="1">
      <c r="A37" s="35" t="str">
        <f>IF($D$9="ITA",'DATA OPT '!A49,IF($D$9="ENG",'DATA OPT '!B49,IF($D$9="ESP",'DATA OPT '!C49,IF($D$9="FRA",'DATA OPT '!D49))))</f>
        <v>Empty black radome (#2) 37 cm</v>
      </c>
      <c r="B37" s="15"/>
      <c r="C37" s="43">
        <f>'DATA OPT '!E49</f>
        <v>3000</v>
      </c>
      <c r="D37" s="42">
        <f t="shared" si="0"/>
        <v>0</v>
      </c>
      <c r="E37" s="5"/>
      <c r="F37" s="5"/>
      <c r="G37" s="5"/>
      <c r="H37" s="104">
        <f>B37*'DATA OPT '!F50</f>
        <v>0</v>
      </c>
      <c r="I37" s="103"/>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row>
    <row r="38" spans="1:103" s="16" customFormat="1" ht="15" customHeight="1">
      <c r="A38" s="35" t="str">
        <f>IF($D$9="ITA",'DATA OPT '!A50,IF($D$9="ENG",'DATA OPT '!B50,IF($D$9="ESP",'DATA OPT '!C50,IF($D$9="FRA",'DATA OPT '!D50))))</f>
        <v>Stereo system JL (Radio, Amplifier, subwoofer, 6 external speakers, 2 tweeters, 2 internal speakers) - Upgrade</v>
      </c>
      <c r="B38" s="15"/>
      <c r="C38" s="43">
        <f>'DATA OPT '!E50</f>
        <v>6000</v>
      </c>
      <c r="D38" s="42">
        <f>B38*C38</f>
        <v>0</v>
      </c>
      <c r="E38" s="5"/>
      <c r="F38" s="5"/>
      <c r="G38" s="5"/>
      <c r="H38" s="104">
        <f>B38*'DATA OPT '!F51</f>
        <v>0</v>
      </c>
      <c r="I38" s="103"/>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row>
    <row r="39" spans="1:103" s="16" customFormat="1" ht="15" customHeight="1">
      <c r="A39" s="35" t="str">
        <f>IF($D$9="ITA",'DATA OPT '!A51,IF($D$9="ENG",'DATA OPT '!B51,IF($D$9="ESP",'DATA OPT '!C51,IF($D$9="FRA",'DATA OPT '!D51))))</f>
        <v>Gyroscopic stabilizer Seakeeper 4,5</v>
      </c>
      <c r="B39" s="15"/>
      <c r="C39" s="43">
        <f>'DATA OPT '!E51</f>
        <v>100000</v>
      </c>
      <c r="D39" s="42">
        <f t="shared" ref="D39:D40" si="1">B39*C39</f>
        <v>0</v>
      </c>
      <c r="E39" s="5"/>
      <c r="F39" s="5"/>
      <c r="G39" s="5"/>
      <c r="H39" s="104">
        <f>B39*'DATA OPT '!F52</f>
        <v>0</v>
      </c>
      <c r="I39" s="103"/>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row>
    <row r="40" spans="1:103" s="16" customFormat="1" ht="15" customHeight="1">
      <c r="A40" s="35" t="str">
        <f>IF($D$9="ITA",'DATA OPT '!A52,IF($D$9="ENG",'DATA OPT '!B52,IF($D$9="ESP",'DATA OPT '!C52,IF($D$9="FRA",'DATA OPT '!D52))))</f>
        <v>Stabilizzatore giroscopico Smart Gyro SG20</v>
      </c>
      <c r="B40" s="15"/>
      <c r="C40" s="43">
        <f>'DATA OPT '!E52</f>
        <v>80000</v>
      </c>
      <c r="D40" s="42">
        <f t="shared" si="1"/>
        <v>0</v>
      </c>
      <c r="E40" s="5"/>
      <c r="F40" s="5"/>
      <c r="G40" s="5"/>
      <c r="H40" s="104">
        <f>B40*'DATA OPT '!F53</f>
        <v>0</v>
      </c>
      <c r="I40" s="103"/>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row>
    <row r="41" spans="1:103" s="16" customFormat="1" ht="15" customHeight="1">
      <c r="A41" s="35" t="str">
        <f>IF($D$9="ITA",'DATA OPT '!A53,IF($D$9="ENG",'DATA OPT '!B53,IF($D$9="ESP",'DATA OPT '!C53,IF($D$9="FRA",'DATA OPT '!D53))))</f>
        <v>Preparation to gyroscopic stabilizer</v>
      </c>
      <c r="B41" s="15"/>
      <c r="C41" s="43">
        <f>'DATA OPT '!E53</f>
        <v>5000</v>
      </c>
      <c r="D41" s="42">
        <f t="shared" ref="D41:D44" si="2">B41*C41</f>
        <v>0</v>
      </c>
      <c r="E41" s="5"/>
      <c r="F41" s="5"/>
      <c r="G41" s="5"/>
      <c r="H41" s="104">
        <f>B41*'DATA OPT '!F54</f>
        <v>0</v>
      </c>
      <c r="I41" s="103"/>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row>
    <row r="42" spans="1:103" s="16" customFormat="1" ht="15" customHeight="1">
      <c r="A42" s="35" t="str">
        <f>IF($D$9="ITA",'DATA OPT '!A54,IF($D$9="ENG",'DATA OPT '!B54,IF($D$9="ESP",'DATA OPT '!C54,IF($D$9="FRA",'DATA OPT '!D54))))</f>
        <v>Engine room camera</v>
      </c>
      <c r="B42" s="15"/>
      <c r="C42" s="43">
        <f>'DATA OPT '!E54</f>
        <v>2500</v>
      </c>
      <c r="D42" s="42">
        <f t="shared" si="2"/>
        <v>0</v>
      </c>
      <c r="E42" s="5"/>
      <c r="F42" s="5"/>
      <c r="G42" s="5"/>
      <c r="H42" s="104">
        <f>B42*'DATA OPT '!F55</f>
        <v>0</v>
      </c>
      <c r="I42" s="103"/>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row>
    <row r="43" spans="1:103" s="16" customFormat="1" ht="15" customHeight="1">
      <c r="A43" s="35" t="str">
        <f>IF($D$9="ITA",'DATA OPT '!A55,IF($D$9="ENG",'DATA OPT '!B55,IF($D$9="ESP",'DATA OPT '!C55,IF($D$9="FRA",'DATA OPT '!D55))))</f>
        <v>Tenderlift (1,100 lbs)</v>
      </c>
      <c r="B43" s="15"/>
      <c r="C43" s="43">
        <f>'DATA OPT '!E55</f>
        <v>25000</v>
      </c>
      <c r="D43" s="42">
        <f t="shared" si="2"/>
        <v>0</v>
      </c>
      <c r="E43" s="5"/>
      <c r="F43" s="5"/>
      <c r="G43" s="5"/>
      <c r="H43" s="104">
        <f>B43*'DATA OPT '!F56</f>
        <v>0</v>
      </c>
      <c r="I43" s="103"/>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row>
    <row r="44" spans="1:103" s="16" customFormat="1" ht="15" customHeight="1">
      <c r="A44" s="35" t="str">
        <f>IF($D$9="ITA",'DATA OPT '!A56,IF($D$9="ENG",'DATA OPT '!B56,IF($D$9="ESP",'DATA OPT '!C56,IF($D$9="FRA",'DATA OPT '!D56))))</f>
        <v>32" T-Top retractable TV</v>
      </c>
      <c r="B44" s="15"/>
      <c r="C44" s="43">
        <f>'DATA OPT '!E56</f>
        <v>3000</v>
      </c>
      <c r="D44" s="42">
        <f t="shared" si="2"/>
        <v>0</v>
      </c>
      <c r="E44" s="5"/>
      <c r="F44" s="5"/>
      <c r="G44" s="5"/>
      <c r="H44" s="104">
        <f>B44*'DATA OPT '!F57</f>
        <v>0</v>
      </c>
      <c r="I44" s="103"/>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row>
    <row r="45" spans="1:103" s="16" customFormat="1" ht="15" customHeight="1">
      <c r="A45" s="22" t="str">
        <f>IF($D$9="ITA",'DATA OPT '!A12,IF($D$9="ENG",'DATA OPT '!B12,IF($D$9="ESP",'DATA OPT '!C12,IF($D$9="FRA",'DATA OPT '!D12))))</f>
        <v>EXTERIORS</v>
      </c>
      <c r="B45" s="24" t="str">
        <f>B11</f>
        <v>#</v>
      </c>
      <c r="C45" s="73" t="str">
        <f>C11</f>
        <v>PRICE LIST (VAT EXCLUDED)</v>
      </c>
      <c r="D45" s="24"/>
      <c r="E45" s="5"/>
      <c r="F45" s="5"/>
      <c r="G45" s="5"/>
      <c r="H45" s="104"/>
      <c r="I45" s="103"/>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row>
    <row r="46" spans="1:103" s="16" customFormat="1" ht="15" customHeight="1">
      <c r="A46" s="20" t="str">
        <f>IF($D$9="ITA",'DATA OPT '!A58,IF($D$9="ENG",'DATA OPT '!B58,IF($D$9="ESP",'DATA OPT '!C58,IF($D$9="FRA",'DATA OPT '!D58))))</f>
        <v>BBQ (Substitution)</v>
      </c>
      <c r="B46" s="15"/>
      <c r="C46" s="43">
        <f>'DATA OPT '!E58</f>
        <v>1000</v>
      </c>
      <c r="D46" s="42">
        <f t="shared" ref="D46" si="3">B46*C46</f>
        <v>0</v>
      </c>
      <c r="E46" s="5"/>
      <c r="F46" s="5"/>
      <c r="G46" s="5"/>
      <c r="H46" s="104">
        <f>B46*'DATA OPT '!F58</f>
        <v>0</v>
      </c>
      <c r="I46" s="103"/>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row>
    <row r="47" spans="1:103" s="16" customFormat="1" ht="15" customHeight="1">
      <c r="A47" s="20" t="str">
        <f>IF($D$9="ITA",'DATA OPT '!A59,IF($D$9="ENG",'DATA OPT '!B59,IF($D$9="ESP",'DATA OPT '!C59,IF($D$9="FRA",'DATA OPT '!D59))))</f>
        <v>Additional 35L fridge/freezer</v>
      </c>
      <c r="B47" s="15"/>
      <c r="C47" s="43">
        <f>'DATA OPT '!E59</f>
        <v>3000</v>
      </c>
      <c r="D47" s="42">
        <f t="shared" ref="D47:D65" si="4">B47*C47</f>
        <v>0</v>
      </c>
      <c r="E47" s="5"/>
      <c r="F47" s="5"/>
      <c r="G47" s="5"/>
      <c r="H47" s="104">
        <f>B47*'DATA OPT '!F59</f>
        <v>0</v>
      </c>
      <c r="I47" s="103"/>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row>
    <row r="48" spans="1:103" s="16" customFormat="1" ht="15" customHeight="1">
      <c r="A48" s="20" t="str">
        <f>IF($D$9="ITA",'DATA OPT '!A60,IF($D$9="ENG",'DATA OPT '!B60,IF($D$9="ESP",'DATA OPT '!C60,IF($D$9="FRA",'DATA OPT '!D60))))</f>
        <v>Cover hoods (driver's seats, sofas, bow and stern sundecks)</v>
      </c>
      <c r="B48" s="15"/>
      <c r="C48" s="43">
        <f>'DATA OPT '!E60</f>
        <v>5500</v>
      </c>
      <c r="D48" s="42">
        <f t="shared" si="4"/>
        <v>0</v>
      </c>
      <c r="E48" s="5"/>
      <c r="F48" s="5"/>
      <c r="G48" s="5"/>
      <c r="H48" s="104">
        <f>B48*'DATA OPT '!F60</f>
        <v>0</v>
      </c>
      <c r="I48" s="103"/>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row>
    <row r="49" spans="1:103" s="16" customFormat="1" ht="15" customHeight="1">
      <c r="A49" s="20" t="str">
        <f>IF($D$9="ITA",'DATA OPT '!A61,IF($D$9="ENG",'DATA OPT '!B61,IF($D$9="ESP",'DATA OPT '!C61,IF($D$9="FRA",'DATA OPT '!D61))))</f>
        <v>HT closing hood</v>
      </c>
      <c r="B49" s="15"/>
      <c r="C49" s="43">
        <f>'DATA OPT '!E61</f>
        <v>8000</v>
      </c>
      <c r="D49" s="42">
        <f t="shared" si="4"/>
        <v>0</v>
      </c>
      <c r="E49" s="5"/>
      <c r="F49" s="5"/>
      <c r="G49" s="5"/>
      <c r="H49" s="104">
        <f>B49*'DATA OPT '!F61</f>
        <v>0</v>
      </c>
      <c r="I49" s="103"/>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row>
    <row r="50" spans="1:103" s="16" customFormat="1" ht="15" customHeight="1">
      <c r="A50" s="20" t="str">
        <f>IF($D$9="ITA",'DATA OPT '!A62,IF($D$9="ENG",'DATA OPT '!B62,IF($D$9="ESP",'DATA OPT '!C62,IF($D$9="FRA",'DATA OPT '!D62))))</f>
        <v>Additional console (built-in) wifi charger</v>
      </c>
      <c r="B50" s="15"/>
      <c r="C50" s="43">
        <f>'DATA OPT '!E62</f>
        <v>300</v>
      </c>
      <c r="D50" s="42">
        <f t="shared" si="4"/>
        <v>0</v>
      </c>
      <c r="E50" s="5"/>
      <c r="F50" s="5"/>
      <c r="G50" s="5"/>
      <c r="H50" s="104">
        <f>B50*'DATA OPT '!F62</f>
        <v>0</v>
      </c>
      <c r="I50" s="103"/>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row>
    <row r="51" spans="1:103" s="16" customFormat="1" ht="15" customHeight="1">
      <c r="A51" s="20" t="str">
        <f>IF($D$9="ITA",'DATA OPT '!A63,IF($D$9="ENG",'DATA OPT '!B63,IF($D$9="ESP",'DATA OPT '!C63,IF($D$9="FRA",'DATA OPT '!D63))))</f>
        <v>Bow shower</v>
      </c>
      <c r="B51" s="15"/>
      <c r="C51" s="43">
        <f>'DATA OPT '!E63</f>
        <v>1000</v>
      </c>
      <c r="D51" s="42">
        <f t="shared" si="4"/>
        <v>0</v>
      </c>
      <c r="E51" s="5"/>
      <c r="F51" s="5"/>
      <c r="G51" s="5"/>
      <c r="H51" s="104">
        <f>B51*'DATA OPT '!F63</f>
        <v>0</v>
      </c>
      <c r="I51" s="103"/>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row>
    <row r="52" spans="1:103" s="16" customFormat="1" ht="15" customHeight="1">
      <c r="A52" s="20" t="str">
        <f>IF($D$9="ITA",'DATA OPT '!A64,IF($D$9="ENG",'DATA OPT '!B64,IF($D$9="ESP",'DATA OPT '!C64,IF($D$9="FRA",'DATA OPT '!D64))))</f>
        <v>Ice maker</v>
      </c>
      <c r="B52" s="15"/>
      <c r="C52" s="43">
        <f>'DATA OPT '!E64</f>
        <v>4000</v>
      </c>
      <c r="D52" s="42">
        <f t="shared" si="4"/>
        <v>0</v>
      </c>
      <c r="E52" s="5"/>
      <c r="F52" s="5"/>
      <c r="G52" s="5"/>
      <c r="H52" s="104">
        <f>B52*'DATA OPT '!F64</f>
        <v>0</v>
      </c>
      <c r="I52" s="103"/>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row>
    <row r="53" spans="1:103" s="16" customFormat="1" ht="15" customHeight="1">
      <c r="A53" s="20" t="str">
        <f>IF($D$9="ITA",'DATA OPT '!A65,IF($D$9="ENG",'DATA OPT '!B65,IF($D$9="ESP",'DATA OPT '!C65,IF($D$9="FRA",'DATA OPT '!D65))))</f>
        <v>Courtesy lights side decks (10) blue/white</v>
      </c>
      <c r="B53" s="15"/>
      <c r="C53" s="43">
        <f>'DATA OPT '!E65</f>
        <v>2000</v>
      </c>
      <c r="D53" s="42">
        <f t="shared" si="4"/>
        <v>0</v>
      </c>
      <c r="E53" s="5"/>
      <c r="F53" s="5"/>
      <c r="G53" s="5"/>
      <c r="H53" s="104">
        <f>B53*'DATA OPT '!F65</f>
        <v>0</v>
      </c>
      <c r="I53" s="103"/>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row>
    <row r="54" spans="1:103" s="16" customFormat="1" ht="15" customHeight="1">
      <c r="A54" s="20" t="str">
        <f>IF($D$9="ITA",'DATA OPT '!A66,IF($D$9="ENG",'DATA OPT '!B66,IF($D$9="ESP",'DATA OPT '!C66,IF($D$9="FRA",'DATA OPT '!D66))))</f>
        <v>Stern underwater lights (n°2) blue/whote</v>
      </c>
      <c r="B54" s="15"/>
      <c r="C54" s="43">
        <f>'DATA OPT '!E66</f>
        <v>2500</v>
      </c>
      <c r="D54" s="42">
        <f t="shared" si="4"/>
        <v>0</v>
      </c>
      <c r="E54" s="5"/>
      <c r="F54" s="5"/>
      <c r="G54" s="5"/>
      <c r="H54" s="104">
        <f>B54*'DATA OPT '!F66</f>
        <v>0</v>
      </c>
      <c r="I54" s="103"/>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row>
    <row r="55" spans="1:103" s="16" customFormat="1" ht="15" customHeight="1">
      <c r="A55" s="20" t="str">
        <f>IF($D$9="ITA",'DATA OPT '!A67,IF($D$9="ENG",'DATA OPT '!B67,IF($D$9="ESP",'DATA OPT '!C67,IF($D$9="FRA",'DATA OPT '!D67))))</f>
        <v>Side underwater lights (n°2) blue/white</v>
      </c>
      <c r="B55" s="15"/>
      <c r="C55" s="43">
        <f>'DATA OPT '!E67</f>
        <v>1500</v>
      </c>
      <c r="D55" s="42">
        <f t="shared" si="4"/>
        <v>0</v>
      </c>
      <c r="E55" s="5"/>
      <c r="F55" s="5"/>
      <c r="G55" s="5"/>
      <c r="H55" s="104">
        <f>B55*'DATA OPT '!F67</f>
        <v>0</v>
      </c>
      <c r="I55" s="103"/>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row>
    <row r="56" spans="1:103" s="16" customFormat="1" ht="15" customHeight="1">
      <c r="A56" s="20" t="str">
        <f>IF($D$9="ITA",'DATA OPT '!A68,IF($D$9="ENG",'DATA OPT '!B68,IF($D$9="ESP",'DATA OPT '!C68,IF($D$9="FRA",'DATA OPT '!D68))))</f>
        <v>Bright boat name on the stern</v>
      </c>
      <c r="B56" s="15"/>
      <c r="C56" s="43">
        <f>'DATA OPT '!E68</f>
        <v>3000</v>
      </c>
      <c r="D56" s="42">
        <f t="shared" si="4"/>
        <v>0</v>
      </c>
      <c r="E56" s="5"/>
      <c r="F56" s="5"/>
      <c r="G56" s="5"/>
      <c r="H56" s="104">
        <f>B56*'DATA OPT '!F68</f>
        <v>0</v>
      </c>
      <c r="I56" s="103"/>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row>
    <row r="57" spans="1:103" s="16" customFormat="1" ht="15" customHeight="1">
      <c r="A57" s="20" t="str">
        <f>IF($D$9="ITA",'DATA OPT '!A69,IF($D$9="ENG",'DATA OPT '!B69,IF($D$9="ESP",'DATA OPT '!C69,IF($D$9="FRA",'DATA OPT '!D69))))</f>
        <v>Stainless steel boat name on the stern</v>
      </c>
      <c r="B57" s="15"/>
      <c r="C57" s="43">
        <f>'DATA OPT '!E69</f>
        <v>700</v>
      </c>
      <c r="D57" s="42">
        <f t="shared" si="4"/>
        <v>0</v>
      </c>
      <c r="E57" s="5"/>
      <c r="F57" s="5"/>
      <c r="G57" s="5"/>
      <c r="H57" s="104">
        <f>B57*'DATA OPT '!F69</f>
        <v>0</v>
      </c>
      <c r="I57" s="103"/>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row>
    <row r="58" spans="1:103" s="16" customFormat="1" ht="15" customHeight="1">
      <c r="A58" s="20" t="str">
        <f>IF($D$9="ITA",'DATA OPT '!A70,IF($D$9="ENG",'DATA OPT '!B70,IF($D$9="ESP",'DATA OPT '!C70,IF($D$9="FRA",'DATA OPT '!D70))))</f>
        <v>Sticker boat name on the stern</v>
      </c>
      <c r="B58" s="15"/>
      <c r="C58" s="43">
        <f>'DATA OPT '!E70</f>
        <v>200</v>
      </c>
      <c r="D58" s="42">
        <f t="shared" si="4"/>
        <v>0</v>
      </c>
      <c r="E58" s="5"/>
      <c r="F58" s="5"/>
      <c r="G58" s="5"/>
      <c r="H58" s="104">
        <f>B58*'DATA OPT '!F70</f>
        <v>0</v>
      </c>
      <c r="I58" s="103"/>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row>
    <row r="59" spans="1:103" s="16" customFormat="1" ht="15" customHeight="1">
      <c r="A59" s="20" t="str">
        <f>IF($D$9="ITA",'DATA OPT '!A71,IF($D$9="ENG",'DATA OPT '!B71,IF($D$9="ESP",'DATA OPT '!C71,IF($D$9="FRA",'DATA OPT '!D71))))</f>
        <v>Hard Top window blinds</v>
      </c>
      <c r="B59" s="15"/>
      <c r="C59" s="43">
        <f>'DATA OPT '!E71</f>
        <v>1500</v>
      </c>
      <c r="D59" s="42">
        <f t="shared" si="4"/>
        <v>0</v>
      </c>
      <c r="E59" s="5"/>
      <c r="F59" s="5"/>
      <c r="G59" s="5"/>
      <c r="H59" s="104">
        <f>B59*'DATA OPT '!F71</f>
        <v>0</v>
      </c>
      <c r="I59" s="103"/>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row>
    <row r="60" spans="1:103" s="16" customFormat="1" ht="15" customHeight="1">
      <c r="A60" s="20" t="str">
        <f>IF($D$9="ITA",'DATA OPT '!A72,IF($D$9="ENG",'DATA OPT '!B72,IF($D$9="ESP",'DATA OPT '!C72,IF($D$9="FRA",'DATA OPT '!D72))))</f>
        <v>Teak deck instead of EVA (Rubber)</v>
      </c>
      <c r="B60" s="15"/>
      <c r="C60" s="43">
        <f>'DATA OPT '!E72</f>
        <v>37000</v>
      </c>
      <c r="D60" s="42">
        <f t="shared" si="4"/>
        <v>0</v>
      </c>
      <c r="E60" s="5"/>
      <c r="F60" s="5"/>
      <c r="G60" s="5"/>
      <c r="H60" s="104">
        <f>B60*'DATA OPT '!F72</f>
        <v>0</v>
      </c>
      <c r="I60" s="103"/>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row>
    <row r="61" spans="1:103" s="16" customFormat="1" ht="15" customHeight="1">
      <c r="A61" s="20" t="str">
        <f>IF($D$9="ITA",'DATA OPT '!A73,IF($D$9="ENG",'DATA OPT '!B73,IF($D$9="ESP",'DATA OPT '!C73,IF($D$9="FRA",'DATA OPT '!D73))))</f>
        <v>Flexiteek® deck instead of Eco deck floor</v>
      </c>
      <c r="B61" s="15"/>
      <c r="C61" s="43">
        <f>'DATA OPT '!E73</f>
        <v>20000</v>
      </c>
      <c r="D61" s="42">
        <f t="shared" si="4"/>
        <v>0</v>
      </c>
      <c r="E61" s="5"/>
      <c r="F61" s="5"/>
      <c r="G61" s="5"/>
      <c r="H61" s="104">
        <f>B61*'DATA OPT '!F73</f>
        <v>0</v>
      </c>
      <c r="I61" s="103"/>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row>
    <row r="62" spans="1:103" s="16" customFormat="1" ht="15" customHeight="1">
      <c r="A62" s="20" t="str">
        <f>IF($D$9="ITA",'DATA OPT '!A74,IF($D$9="ENG",'DATA OPT '!B74,IF($D$9="ESP",'DATA OPT '!C74,IF($D$9="FRA",'DATA OPT '!D74))))</f>
        <v>Protections for hydraulic platforms stanchions and ropes (each)</v>
      </c>
      <c r="B62" s="15"/>
      <c r="C62" s="43">
        <f>'DATA OPT '!E74</f>
        <v>900</v>
      </c>
      <c r="D62" s="42">
        <f t="shared" si="4"/>
        <v>0</v>
      </c>
      <c r="E62" s="5"/>
      <c r="F62" s="5"/>
      <c r="G62" s="5"/>
      <c r="H62" s="104">
        <f>B62*'DATA OPT '!F74</f>
        <v>0</v>
      </c>
      <c r="I62" s="103"/>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row>
    <row r="63" spans="1:103" s="16" customFormat="1" ht="15" customHeight="1">
      <c r="A63" s="20" t="str">
        <f>IF($D$9="ITA",'DATA OPT '!A75,IF($D$9="ENG",'DATA OPT '!B75,IF($D$9="ESP",'DATA OPT '!C75,IF($D$9="FRA",'DATA OPT '!D75))))</f>
        <v>Removable bow table
with side storage container</v>
      </c>
      <c r="B63" s="15"/>
      <c r="C63" s="43">
        <f>'DATA OPT '!E75</f>
        <v>2500</v>
      </c>
      <c r="D63" s="42">
        <f t="shared" si="4"/>
        <v>0</v>
      </c>
      <c r="E63" s="5"/>
      <c r="F63" s="5"/>
      <c r="G63" s="5"/>
      <c r="H63" s="104">
        <f>B63*'DATA OPT '!F75</f>
        <v>0</v>
      </c>
      <c r="I63" s="103"/>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row>
    <row r="64" spans="1:103" s="16" customFormat="1" ht="15" customHeight="1">
      <c r="A64" s="20" t="str">
        <f>IF($D$9="ITA",'DATA OPT '!A76,IF($D$9="ENG",'DATA OPT '!B76,IF($D$9="ESP",'DATA OPT '!C76,IF($D$9="FRA",'DATA OPT '!D76))))</f>
        <v>RY - RIO YACHTS written instead of "RY"</v>
      </c>
      <c r="B64" s="15"/>
      <c r="C64" s="43">
        <f>'DATA OPT '!E76</f>
        <v>0</v>
      </c>
      <c r="D64" s="42">
        <f t="shared" si="4"/>
        <v>0</v>
      </c>
      <c r="E64" s="5"/>
      <c r="F64" s="5"/>
      <c r="G64" s="5"/>
      <c r="H64" s="104">
        <f>B64*'DATA OPT '!F76</f>
        <v>0</v>
      </c>
      <c r="I64" s="103"/>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row>
    <row r="65" spans="1:103" s="16" customFormat="1" ht="15" customHeight="1">
      <c r="A65" s="20" t="str">
        <f>IF($D$9="ITA",'DATA OPT '!A77,IF($D$9="ENG",'DATA OPT '!B77,IF($D$9="ESP",'DATA OPT '!C77,IF($D$9="FRA",'DATA OPT '!D77))))</f>
        <v>Transparent side covers</v>
      </c>
      <c r="B65" s="15"/>
      <c r="C65" s="43">
        <f>'DATA OPT '!E77</f>
        <v>2000</v>
      </c>
      <c r="D65" s="42">
        <f t="shared" si="4"/>
        <v>0</v>
      </c>
      <c r="E65" s="5"/>
      <c r="F65" s="5"/>
      <c r="G65" s="5"/>
      <c r="H65" s="104">
        <f>B65*'DATA OPT '!F77</f>
        <v>0</v>
      </c>
      <c r="I65" s="103"/>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row>
    <row r="66" spans="1:103" s="16" customFormat="1" ht="15" customHeight="1">
      <c r="A66" s="20" t="str">
        <f>IF($D$9="ITA",'DATA OPT '!A78,IF($D$9="ENG",'DATA OPT '!B78,IF($D$9="ESP",'DATA OPT '!C78,IF($D$9="FRA",'DATA OPT '!D78))))</f>
        <v>Bath towel 170x130 aquamarine with RY logo 500 gr/sm</v>
      </c>
      <c r="B66" s="15"/>
      <c r="C66" s="43">
        <f>'DATA OPT '!E78</f>
        <v>100</v>
      </c>
      <c r="D66" s="42">
        <f t="shared" ref="D66:D71" si="5">B66*C66</f>
        <v>0</v>
      </c>
      <c r="E66" s="5"/>
      <c r="F66" s="5"/>
      <c r="G66" s="5"/>
      <c r="H66" s="104">
        <f>B66*'DATA OPT '!F78</f>
        <v>0</v>
      </c>
      <c r="I66" s="103"/>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row>
    <row r="67" spans="1:103" s="16" customFormat="1" ht="15" customHeight="1">
      <c r="A67" s="20" t="str">
        <f>IF($D$9="ITA",'DATA OPT '!A79,IF($D$9="ENG",'DATA OPT '!B79,IF($D$9="ESP",'DATA OPT '!C79,IF($D$9="FRA",'DATA OPT '!D79))))</f>
        <v>40x40 aquamarine cushions with RY logo (couple)</v>
      </c>
      <c r="B67" s="15"/>
      <c r="C67" s="43">
        <f>'DATA OPT '!E79</f>
        <v>120</v>
      </c>
      <c r="D67" s="42">
        <f t="shared" si="5"/>
        <v>0</v>
      </c>
      <c r="E67" s="5"/>
      <c r="F67" s="5"/>
      <c r="G67" s="5"/>
      <c r="H67" s="104">
        <f>B67*'DATA OPT '!F79</f>
        <v>0</v>
      </c>
      <c r="I67" s="103"/>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row>
    <row r="68" spans="1:103" s="16" customFormat="1" ht="15" customHeight="1">
      <c r="A68" s="20" t="str">
        <f>IF($D$9="ITA",'DATA OPT '!A80,IF($D$9="ENG",'DATA OPT '!B80,IF($D$9="ESP",'DATA OPT '!C80,IF($D$9="FRA",'DATA OPT '!D80))))</f>
        <v>Electric aft canopy SureShade®</v>
      </c>
      <c r="B68" s="15"/>
      <c r="C68" s="43">
        <f>'DATA OPT '!E80</f>
        <v>20000</v>
      </c>
      <c r="D68" s="42">
        <f t="shared" si="5"/>
        <v>0</v>
      </c>
      <c r="E68" s="5"/>
      <c r="F68" s="5"/>
      <c r="G68" s="5"/>
      <c r="H68" s="104">
        <f>B68*'DATA OPT '!F80</f>
        <v>0</v>
      </c>
      <c r="I68" s="103"/>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row>
    <row r="69" spans="1:103" s="16" customFormat="1" ht="15" customHeight="1">
      <c r="A69" s="20" t="str">
        <f>IF($D$9="ITA",'DATA OPT '!A81,IF($D$9="ENG",'DATA OPT '!B81,IF($D$9="ESP",'DATA OPT '!C81,IF($D$9="FRA",'DATA OPT '!D81))))</f>
        <v>Aft sun canopy (extension) with 2 Carbon poles</v>
      </c>
      <c r="B69" s="15"/>
      <c r="C69" s="43">
        <f>'DATA OPT '!E81</f>
        <v>6000</v>
      </c>
      <c r="D69" s="42">
        <f t="shared" si="5"/>
        <v>0</v>
      </c>
      <c r="E69" s="5"/>
      <c r="F69" s="5"/>
      <c r="G69" s="5"/>
      <c r="H69" s="104">
        <f>B69*'DATA OPT '!F81</f>
        <v>0</v>
      </c>
      <c r="I69" s="103"/>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row>
    <row r="70" spans="1:103" s="16" customFormat="1" ht="15" customHeight="1">
      <c r="A70" s="20" t="str">
        <f>IF($D$9="ITA",'DATA OPT '!A82,IF($D$9="ENG",'DATA OPT '!B82,IF($D$9="ESP",'DATA OPT '!C82,IF($D$9="FRA",'DATA OPT '!D82))))</f>
        <v>Side sunshade awning with perforated fabric clips</v>
      </c>
      <c r="B70" s="15"/>
      <c r="C70" s="43">
        <f>'DATA OPT '!E82</f>
        <v>1500</v>
      </c>
      <c r="D70" s="42">
        <f t="shared" si="5"/>
        <v>0</v>
      </c>
      <c r="E70" s="5"/>
      <c r="F70" s="5"/>
      <c r="G70" s="5"/>
      <c r="H70" s="104">
        <f>B70*'DATA OPT '!F82</f>
        <v>0</v>
      </c>
      <c r="I70" s="103"/>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row>
    <row r="71" spans="1:103" s="16" customFormat="1" ht="15" customHeight="1">
      <c r="A71" s="20" t="str">
        <f>IF($D$9="ITA",'DATA OPT '!A83,IF($D$9="ENG",'DATA OPT '!B83,IF($D$9="ESP",'DATA OPT '!C83,IF($D$9="FRA",'DATA OPT '!D83))))</f>
        <v>Bow sun canopy with 4 removable Carbon poles</v>
      </c>
      <c r="B71" s="15"/>
      <c r="C71" s="43">
        <f>'DATA OPT '!E83</f>
        <v>9000</v>
      </c>
      <c r="D71" s="42">
        <f t="shared" si="5"/>
        <v>0</v>
      </c>
      <c r="E71" s="5"/>
      <c r="F71" s="5"/>
      <c r="G71" s="5"/>
      <c r="H71" s="104">
        <f>B71*'DATA OPT '!F83</f>
        <v>0</v>
      </c>
      <c r="I71" s="103"/>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row>
    <row r="72" spans="1:103" s="16" customFormat="1" ht="15" customHeight="1">
      <c r="A72" s="20" t="str">
        <f>IF($D$9="ITA",'DATA OPT '!A84,IF($D$9="ENG",'DATA OPT '!B84,IF($D$9="ESP",'DATA OPT '!C84,IF($D$9="FRA",'DATA OPT '!D84))))</f>
        <v>Hard top and accessories glossy black painting</v>
      </c>
      <c r="B72" s="15"/>
      <c r="C72" s="43">
        <f>'DATA OPT '!E84</f>
        <v>15000</v>
      </c>
      <c r="D72" s="42">
        <f t="shared" ref="D72:D73" si="6">B72*C72</f>
        <v>0</v>
      </c>
      <c r="E72" s="5"/>
      <c r="F72" s="5"/>
      <c r="G72" s="5"/>
      <c r="H72" s="104">
        <f>B72*'DATA OPT '!F84</f>
        <v>0</v>
      </c>
      <c r="I72" s="103"/>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row>
    <row r="73" spans="1:103" s="16" customFormat="1" ht="15" customHeight="1">
      <c r="A73" s="20" t="str">
        <f>IF($D$9="ITA",'DATA OPT '!A85,IF($D$9="ENG",'DATA OPT '!B85,IF($D$9="ESP",'DATA OPT '!C85,IF($D$9="FRA",'DATA OPT '!D85))))</f>
        <v>Hull and Deck metallic painting</v>
      </c>
      <c r="B73" s="15"/>
      <c r="C73" s="43">
        <f>'DATA OPT '!E85</f>
        <v>110000</v>
      </c>
      <c r="D73" s="42">
        <f t="shared" si="6"/>
        <v>0</v>
      </c>
      <c r="E73" s="5"/>
      <c r="F73" s="5"/>
      <c r="G73" s="5"/>
      <c r="H73" s="104">
        <f>B73*'DATA OPT '!F85</f>
        <v>0</v>
      </c>
      <c r="I73" s="103"/>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row>
    <row r="74" spans="1:103" s="16" customFormat="1" ht="15" customHeight="1">
      <c r="A74" s="22" t="str">
        <f>IF($D$9="ITA",'DATA OPT '!A13,IF($D$9="ENG",'DATA OPT '!B13,IF($D$9="ESP",'DATA OPT '!C13,IF($D$9="FRA",'DATA OPT '!D13))))</f>
        <v>INTERIORS</v>
      </c>
      <c r="B74" s="24" t="str">
        <f>B11</f>
        <v>#</v>
      </c>
      <c r="C74" s="73" t="str">
        <f>C11</f>
        <v>PRICE LIST (VAT EXCLUDED)</v>
      </c>
      <c r="D74" s="25"/>
      <c r="E74" s="5"/>
      <c r="F74" s="5"/>
      <c r="G74" s="5"/>
      <c r="H74" s="104"/>
      <c r="I74" s="103"/>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row>
    <row r="75" spans="1:103" s="16" customFormat="1" ht="15" customHeight="1">
      <c r="A75" s="20" t="str">
        <f>IF($D$9="ITA",'DATA OPT '!A87,IF($D$9="ENG",'DATA OPT '!B87,IF($D$9="ESP",'DATA OPT '!C87,IF($D$9="FRA",'DATA OPT '!D87))))</f>
        <v>Wine cellar (12 bottles) in the dinette furniture (alternative to fridge)</v>
      </c>
      <c r="B75" s="82"/>
      <c r="C75" s="43">
        <f>'DATA OPT '!E87</f>
        <v>3500</v>
      </c>
      <c r="D75" s="42">
        <f t="shared" ref="D75" si="7">B75*C75</f>
        <v>0</v>
      </c>
      <c r="E75" s="5"/>
      <c r="F75" s="5"/>
      <c r="G75" s="5"/>
      <c r="H75" s="104">
        <f>B75*'DATA OPT '!F87</f>
        <v>0</v>
      </c>
      <c r="I75" s="103"/>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row>
    <row r="76" spans="1:103" s="16" customFormat="1" ht="15" customHeight="1">
      <c r="A76" s="20" t="str">
        <f>IF($D$9="ITA",'DATA OPT '!A88,IF($D$9="ENG",'DATA OPT '!B88,IF($D$9="ESP",'DATA OPT '!C88,IF($D$9="FRA",'DATA OPT '!D88))))</f>
        <v>Safe</v>
      </c>
      <c r="B76" s="82"/>
      <c r="C76" s="43">
        <f>'DATA OPT '!E88</f>
        <v>500</v>
      </c>
      <c r="D76" s="42">
        <f t="shared" ref="D76:D87" si="8">B76*C76</f>
        <v>0</v>
      </c>
      <c r="E76" s="5"/>
      <c r="F76" s="5"/>
      <c r="G76" s="5"/>
      <c r="H76" s="104">
        <f>B76*'DATA OPT '!F88</f>
        <v>0</v>
      </c>
      <c r="I76" s="103"/>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row>
    <row r="77" spans="1:103" s="16" customFormat="1" ht="15" customHeight="1">
      <c r="A77" s="20" t="str">
        <f>IF($D$9="ITA",'DATA OPT '!A89,IF($D$9="ENG",'DATA OPT '!B89,IF($D$9="ESP",'DATA OPT '!C89,IF($D$9="FRA",'DATA OPT '!D89))))</f>
        <v>Microwave oven</v>
      </c>
      <c r="B77" s="82"/>
      <c r="C77" s="43">
        <f>'DATA OPT '!E89</f>
        <v>1000</v>
      </c>
      <c r="D77" s="42">
        <f t="shared" si="8"/>
        <v>0</v>
      </c>
      <c r="E77" s="5"/>
      <c r="F77" s="5"/>
      <c r="G77" s="5"/>
      <c r="H77" s="104">
        <f>B77*'DATA OPT '!F89</f>
        <v>0</v>
      </c>
      <c r="I77" s="103"/>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row>
    <row r="78" spans="1:103" s="16" customFormat="1" ht="15" customHeight="1">
      <c r="A78" s="20" t="str">
        <f>IF($D$9="ITA",'DATA OPT '!A90,IF($D$9="ENG",'DATA OPT '!B90,IF($D$9="ESP",'DATA OPT '!C90,IF($D$9="FRA",'DATA OPT '!D90))))</f>
        <v>Fridge in the furniture dinette (62 lts)</v>
      </c>
      <c r="B78" s="82"/>
      <c r="C78" s="43">
        <f>'DATA OPT '!E90</f>
        <v>3500</v>
      </c>
      <c r="D78" s="42">
        <f t="shared" si="8"/>
        <v>0</v>
      </c>
      <c r="E78" s="5"/>
      <c r="F78" s="5"/>
      <c r="G78" s="5"/>
      <c r="H78" s="104">
        <f>B78*'DATA OPT '!F90</f>
        <v>0</v>
      </c>
      <c r="I78" s="103"/>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row>
    <row r="79" spans="1:103" s="16" customFormat="1" ht="15" customHeight="1">
      <c r="A79" s="20" t="str">
        <f>IF($D$9="ITA",'DATA OPT '!A91,IF($D$9="ENG",'DATA OPT '!B91,IF($D$9="ESP",'DATA OPT '!C91,IF($D$9="FRA",'DATA OPT '!D91))))</f>
        <v>Toilet hydrobrushes</v>
      </c>
      <c r="B79" s="82"/>
      <c r="C79" s="43">
        <f>'DATA OPT '!E91</f>
        <v>600</v>
      </c>
      <c r="D79" s="42">
        <f t="shared" si="8"/>
        <v>0</v>
      </c>
      <c r="E79" s="5"/>
      <c r="F79" s="5"/>
      <c r="G79" s="5"/>
      <c r="H79" s="104">
        <f>B79*'DATA OPT '!F91</f>
        <v>0</v>
      </c>
      <c r="I79" s="103"/>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row>
    <row r="80" spans="1:103" s="16" customFormat="1" ht="15" customHeight="1">
      <c r="A80" s="20" t="str">
        <f>IF($D$9="ITA",'DATA OPT '!A92,IF($D$9="ENG",'DATA OPT '!B92,IF($D$9="ESP",'DATA OPT '!C92,IF($D$9="FRA",'DATA OPT '!D92))))</f>
        <v>Alpi wooden floor with 2 hatches</v>
      </c>
      <c r="B80" s="82"/>
      <c r="C80" s="43">
        <f>'DATA OPT '!E92</f>
        <v>12000</v>
      </c>
      <c r="D80" s="42">
        <f t="shared" si="8"/>
        <v>0</v>
      </c>
      <c r="E80" s="5"/>
      <c r="F80" s="5"/>
      <c r="G80" s="5"/>
      <c r="H80" s="104">
        <f>B80*'DATA OPT '!F92</f>
        <v>0</v>
      </c>
      <c r="I80" s="103"/>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row>
    <row r="81" spans="1:103" s="16" customFormat="1" ht="15" customHeight="1">
      <c r="A81" s="20" t="str">
        <f>IF($D$9="ITA",'DATA OPT '!A93,IF($D$9="ENG",'DATA OPT '!B93,IF($D$9="ESP",'DATA OPT '!C93,IF($D$9="FRA",'DATA OPT '!D93))))</f>
        <v>Induction hob, sink for internal cabinet</v>
      </c>
      <c r="B81" s="82"/>
      <c r="C81" s="43">
        <f>'DATA OPT '!E93</f>
        <v>3000</v>
      </c>
      <c r="D81" s="42">
        <f t="shared" si="8"/>
        <v>0</v>
      </c>
      <c r="E81" s="5"/>
      <c r="F81" s="5"/>
      <c r="G81" s="5"/>
      <c r="H81" s="104">
        <f>B81*'DATA OPT '!F93</f>
        <v>0</v>
      </c>
      <c r="I81" s="103"/>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row>
    <row r="82" spans="1:103" s="16" customFormat="1" ht="15" customHeight="1">
      <c r="A82" s="20" t="str">
        <f>IF($D$9="ITA",'DATA OPT '!A94,IF($D$9="ENG",'DATA OPT '!B94,IF($D$9="ESP",'DATA OPT '!C94,IF($D$9="FRA",'DATA OPT '!D94))))</f>
        <v>TV 28"(Aft abin)</v>
      </c>
      <c r="B82" s="82"/>
      <c r="C82" s="43">
        <f>'DATA OPT '!E94</f>
        <v>1000</v>
      </c>
      <c r="D82" s="42">
        <f t="shared" si="8"/>
        <v>0</v>
      </c>
      <c r="E82" s="5"/>
      <c r="F82" s="5"/>
      <c r="G82" s="5"/>
      <c r="H82" s="104">
        <f>B82*'DATA OPT '!F94</f>
        <v>0</v>
      </c>
      <c r="I82" s="103"/>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row>
    <row r="83" spans="1:103" s="16" customFormat="1" ht="15" customHeight="1">
      <c r="A83" s="20" t="str">
        <f>IF($D$9="ITA",'DATA OPT '!A95,IF($D$9="ENG",'DATA OPT '!B95,IF($D$9="ESP",'DATA OPT '!C95,IF($D$9="FRA",'DATA OPT '!D95))))</f>
        <v>TV 28"(Bow cabin)</v>
      </c>
      <c r="B83" s="82"/>
      <c r="C83" s="43">
        <f>'DATA OPT '!E95</f>
        <v>1000</v>
      </c>
      <c r="D83" s="42">
        <f t="shared" si="8"/>
        <v>0</v>
      </c>
      <c r="E83" s="5"/>
      <c r="F83" s="5"/>
      <c r="G83" s="5"/>
      <c r="H83" s="104">
        <f>B83*'DATA OPT '!F95</f>
        <v>0</v>
      </c>
      <c r="I83" s="103"/>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row>
    <row r="84" spans="1:103" s="16" customFormat="1" ht="15" customHeight="1">
      <c r="A84" s="20" t="str">
        <f>IF($D$9="ITA",'DATA OPT '!A96,IF($D$9="ENG",'DATA OPT '!B96,IF($D$9="ESP",'DATA OPT '!C96,IF($D$9="FRA",'DATA OPT '!D96))))</f>
        <v>Open stern cabin version</v>
      </c>
      <c r="B84" s="82"/>
      <c r="C84" s="43">
        <f>'DATA OPT '!E96</f>
        <v>5000</v>
      </c>
      <c r="D84" s="42">
        <f t="shared" si="8"/>
        <v>0</v>
      </c>
      <c r="E84" s="5"/>
      <c r="F84" s="5"/>
      <c r="G84" s="5"/>
      <c r="H84" s="104">
        <f>B84*'DATA OPT '!F96</f>
        <v>0</v>
      </c>
      <c r="I84" s="103"/>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row>
    <row r="85" spans="1:103" s="16" customFormat="1" ht="15" customHeight="1">
      <c r="A85" s="20" t="str">
        <f>IF($D$9="ITA",'DATA OPT '!A97,IF($D$9="ENG",'DATA OPT '!B97,IF($D$9="ESP",'DATA OPT '!C97,IF($D$9="FRA",'DATA OPT '!D97))))</f>
        <v>Interior version "Light" STD</v>
      </c>
      <c r="B85" s="82"/>
      <c r="C85" s="43">
        <f>'DATA OPT '!E97</f>
        <v>0</v>
      </c>
      <c r="D85" s="42">
        <f t="shared" si="8"/>
        <v>0</v>
      </c>
      <c r="E85" s="5"/>
      <c r="F85" s="5"/>
      <c r="G85" s="5"/>
      <c r="H85" s="104">
        <f>B85*'DATA OPT '!F97</f>
        <v>0</v>
      </c>
      <c r="I85" s="103"/>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row>
    <row r="86" spans="1:103" s="16" customFormat="1" ht="15" customHeight="1">
      <c r="A86" s="20" t="str">
        <f>IF($D$9="ITA",'DATA OPT '!A98,IF($D$9="ENG",'DATA OPT '!B98,IF($D$9="ESP",'DATA OPT '!C98,IF($D$9="FRA",'DATA OPT '!D98))))</f>
        <v>Interior version "Deep"</v>
      </c>
      <c r="B86" s="82"/>
      <c r="C86" s="43">
        <f>'DATA OPT '!E98</f>
        <v>5000</v>
      </c>
      <c r="D86" s="42">
        <f t="shared" si="8"/>
        <v>0</v>
      </c>
      <c r="E86" s="5"/>
      <c r="F86" s="5"/>
      <c r="G86" s="5"/>
      <c r="H86" s="104">
        <f>B86*'DATA OPT '!F98</f>
        <v>0</v>
      </c>
      <c r="I86" s="103"/>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row>
    <row r="87" spans="1:103" s="16" customFormat="1" ht="15" customHeight="1">
      <c r="A87" s="20" t="str">
        <f>IF($D$9="ITA",'DATA OPT '!A99,IF($D$9="ENG",'DATA OPT '!B99,IF($D$9="ESP",'DATA OPT '!C99,IF($D$9="FRA",'DATA OPT '!D99))))</f>
        <v>Mosquito nets</v>
      </c>
      <c r="B87" s="82"/>
      <c r="C87" s="43">
        <f>'DATA OPT '!E99</f>
        <v>600</v>
      </c>
      <c r="D87" s="42">
        <f t="shared" si="8"/>
        <v>0</v>
      </c>
      <c r="E87" s="5"/>
      <c r="F87" s="5"/>
      <c r="G87" s="5"/>
      <c r="H87" s="104">
        <f>B87*'DATA OPT '!F99</f>
        <v>0</v>
      </c>
      <c r="I87" s="103"/>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row>
    <row r="88" spans="1:103" s="16" customFormat="1" ht="15" customHeight="1">
      <c r="A88" s="22" t="str">
        <f>IF($D$9="ITA",'DATA OPT '!A100,IF($D$9="ENG",'DATA OPT '!B100,IF($D$9="ESP",'DATA OPT '!C100,IF($D$9="FRA",'DATA OPT '!D100))))</f>
        <v>TRANSPORTATION</v>
      </c>
      <c r="B88" s="24" t="str">
        <f>B11</f>
        <v>#</v>
      </c>
      <c r="C88" s="73" t="str">
        <f>B95</f>
        <v>PRICE LIST (VAT EXCLUDED)</v>
      </c>
      <c r="D88" s="25"/>
      <c r="E88" s="5"/>
      <c r="F88" s="5"/>
      <c r="G88" s="5"/>
      <c r="H88" s="104"/>
      <c r="I88" s="103"/>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row>
    <row r="89" spans="1:103" s="16" customFormat="1" ht="15" customHeight="1">
      <c r="A89" s="20" t="str">
        <f>IF($D$9="ITA",'DATA OPT '!A101,IF($D$9="ENG",'DATA OPT '!B101,IF($D$9="ESP",'DATA OPT '!C101,IF($D$9="FRA",'DATA OPT '!D101))))</f>
        <v>CE Certificate and declaration of Conformity</v>
      </c>
      <c r="B89" s="18"/>
      <c r="C89" s="43">
        <f>'DATA OPT '!E101</f>
        <v>500</v>
      </c>
      <c r="D89" s="42">
        <f t="shared" ref="D89:D94" si="9">B89*C89</f>
        <v>0</v>
      </c>
      <c r="E89" s="5"/>
      <c r="F89" s="5"/>
      <c r="G89" s="5"/>
      <c r="H89" s="104">
        <f>B89*'DATA OPT '!F101</f>
        <v>0</v>
      </c>
      <c r="I89" s="103"/>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row>
    <row r="90" spans="1:103" s="19" customFormat="1" ht="15" customHeight="1">
      <c r="A90" s="20" t="str">
        <f>IF($D$9="ITA",'DATA OPT '!A102,IF($D$9="ENG",'DATA OPT '!B102,IF($D$9="ESP",'DATA OPT '!C102,IF($D$9="FRA",'DATA OPT '!D102))))</f>
        <v>Transport cover</v>
      </c>
      <c r="B90" s="15"/>
      <c r="C90" s="43">
        <f>'DATA OPT '!E102</f>
        <v>3000</v>
      </c>
      <c r="D90" s="42">
        <f t="shared" si="9"/>
        <v>0</v>
      </c>
      <c r="E90" s="5"/>
      <c r="F90" s="5"/>
      <c r="G90" s="5"/>
      <c r="H90" s="104">
        <f>B90*'DATA OPT '!F102</f>
        <v>0</v>
      </c>
      <c r="I90" s="103"/>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row>
    <row r="91" spans="1:103" s="19" customFormat="1" ht="15" customHeight="1">
      <c r="A91" s="20" t="str">
        <f>IF($D$9="ITA",'DATA OPT '!A103,IF($D$9="ENG",'DATA OPT '!B103,IF($D$9="ESP",'DATA OPT '!C103,IF($D$9="FRA",'DATA OPT '!D103))))</f>
        <v>Cradle for transport by ship</v>
      </c>
      <c r="B91" s="15"/>
      <c r="C91" s="43">
        <f>'DATA OPT '!E103</f>
        <v>7000</v>
      </c>
      <c r="D91" s="42">
        <f t="shared" ref="D91" si="10">B91*C91</f>
        <v>0</v>
      </c>
      <c r="E91" s="5"/>
      <c r="F91" s="5"/>
      <c r="G91" s="5"/>
      <c r="H91" s="104">
        <f>B91*'DATA OPT '!F103</f>
        <v>0</v>
      </c>
      <c r="I91" s="103"/>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row>
    <row r="92" spans="1:103" s="19" customFormat="1" ht="15" customHeight="1">
      <c r="A92" s="20" t="str">
        <f>IF($D$9="ITA",'DATA OPT '!A104,IF($D$9="ENG",'DATA OPT '!B104,IF($D$9="ESP",'DATA OPT '!C104,IF($D$9="FRA",'DATA OPT '!D104))))</f>
        <v>Transport to Lignano</v>
      </c>
      <c r="B92" s="15"/>
      <c r="C92" s="43">
        <f>'DATA OPT '!E104</f>
        <v>15000</v>
      </c>
      <c r="D92" s="42">
        <f t="shared" si="9"/>
        <v>0</v>
      </c>
      <c r="E92" s="5"/>
      <c r="F92" s="5"/>
      <c r="G92" s="5"/>
      <c r="H92" s="104">
        <f>B92*'DATA OPT '!F104</f>
        <v>0</v>
      </c>
      <c r="I92" s="103"/>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row>
    <row r="93" spans="1:103" s="19" customFormat="1" ht="15" customHeight="1">
      <c r="A93" s="20" t="str">
        <f>IF($D$9="ITA",'DATA OPT '!A105,IF($D$9="ENG",'DATA OPT '!B105,IF($D$9="ESP",'DATA OPT '!C105,IF($D$9="FRA",'DATA OPT '!D105))))</f>
        <v>Transport to Naples</v>
      </c>
      <c r="B93" s="15"/>
      <c r="C93" s="43">
        <f>'DATA OPT '!E105</f>
        <v>20000</v>
      </c>
      <c r="D93" s="42">
        <f t="shared" si="9"/>
        <v>0</v>
      </c>
      <c r="E93" s="5"/>
      <c r="F93" s="5"/>
      <c r="G93" s="5"/>
      <c r="H93" s="104">
        <f>B93*'DATA OPT '!F105</f>
        <v>0</v>
      </c>
      <c r="I93" s="103"/>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row>
    <row r="94" spans="1:103" s="19" customFormat="1" ht="15" customHeight="1">
      <c r="A94" s="20" t="str">
        <f>IF($D$9="ITA",'DATA OPT '!A106,IF($D$9="ENG",'DATA OPT '!B106,IF($D$9="ESP",'DATA OPT '!C106,IF($D$9="FRA",'DATA OPT '!D106))))</f>
        <v>Transport to Varazze</v>
      </c>
      <c r="B94" s="15"/>
      <c r="C94" s="43">
        <f>'DATA OPT '!E106</f>
        <v>15000</v>
      </c>
      <c r="D94" s="42">
        <f t="shared" si="9"/>
        <v>0</v>
      </c>
      <c r="E94" s="5"/>
      <c r="F94" s="5"/>
      <c r="G94" s="5"/>
      <c r="H94" s="104">
        <f>B94*'DATA OPT '!F106</f>
        <v>0</v>
      </c>
      <c r="I94" s="103"/>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row>
    <row r="95" spans="1:103" s="77" customFormat="1" ht="33" customHeight="1">
      <c r="A95" s="74" t="str">
        <f>IF($D$9="ITA",'DATA OPT '!A107,IF($D$9="ENG",'DATA OPT '!B107,IF($D$9="ESP",'DATA OPT '!C107,IF($D$9="FRA",'DATA OPT '!D107))))</f>
        <v>OFFER</v>
      </c>
      <c r="B95" s="75" t="str">
        <f>C11</f>
        <v>PRICE LIST (VAT EXCLUDED)</v>
      </c>
      <c r="C95" s="74" t="str">
        <f>IF($D$9="ITA",'DATA OPT '!A20,IF($D$9="ENG",'DATA OPT '!B20,IF($D$9="ESP",'DATA OPT '!C20,IF($D$9="FRA",'DATA OPT '!D20))))</f>
        <v>DISCOUNT</v>
      </c>
      <c r="D95" s="78" t="str">
        <f>IF($D$9="ITA",'DATA OPT '!A19,IF($D$9="ENG",'DATA OPT '!B19,IF($D$9="ESP",'DATA OPT '!C19,IF($D$9="FRA",'DATA OPT '!D19))))</f>
        <v>NET PRICE (VAT EXCLUDED)</v>
      </c>
      <c r="E95" s="76"/>
      <c r="F95" s="76"/>
      <c r="G95" s="76"/>
      <c r="H95" s="105"/>
      <c r="I95" s="105"/>
      <c r="J95" s="76"/>
      <c r="K95" s="76"/>
      <c r="L95" s="76"/>
      <c r="M95" s="76"/>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76"/>
      <c r="BU95" s="76"/>
      <c r="BV95" s="76"/>
      <c r="BW95" s="76"/>
      <c r="BX95" s="76"/>
      <c r="BY95" s="76"/>
      <c r="BZ95" s="76"/>
      <c r="CA95" s="76"/>
      <c r="CB95" s="76"/>
      <c r="CC95" s="76"/>
      <c r="CD95" s="76"/>
      <c r="CE95" s="76"/>
      <c r="CF95" s="76"/>
      <c r="CG95" s="76"/>
      <c r="CH95" s="76"/>
      <c r="CI95" s="76"/>
      <c r="CJ95" s="76"/>
      <c r="CK95" s="76"/>
      <c r="CL95" s="76"/>
      <c r="CM95" s="76"/>
      <c r="CN95" s="76"/>
      <c r="CO95" s="76"/>
      <c r="CP95" s="76"/>
      <c r="CQ95" s="76"/>
      <c r="CR95" s="76"/>
      <c r="CS95" s="76"/>
      <c r="CT95" s="76"/>
      <c r="CU95" s="76"/>
      <c r="CV95" s="76"/>
      <c r="CW95" s="76"/>
      <c r="CX95" s="76"/>
      <c r="CY95" s="76"/>
    </row>
    <row r="96" spans="1:103" s="16" customFormat="1" ht="15" customHeight="1">
      <c r="A96" s="17" t="str">
        <f>IF($D$9="ITA",'DATA OPT '!A108,IF($D$9="ENG",'DATA OPT '!B108,IF($D$9="ESP",'DATA OPT '!C108,IF($D$9="FRA",'DATA OPT '!D108))))</f>
        <v>Boat Price</v>
      </c>
      <c r="B96" s="44">
        <f>C10</f>
        <v>965000</v>
      </c>
      <c r="C96" s="69">
        <v>0</v>
      </c>
      <c r="D96" s="44">
        <f>B96*(1-C96)</f>
        <v>965000</v>
      </c>
      <c r="E96" s="79"/>
      <c r="F96" s="79"/>
      <c r="G96" s="79"/>
      <c r="H96" s="104">
        <f>'DATA OPT '!F3</f>
        <v>482500</v>
      </c>
      <c r="I96" s="103"/>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row>
    <row r="97" spans="1:103" s="16" customFormat="1" ht="15" customHeight="1">
      <c r="A97" s="17" t="str">
        <f>IF($D$9="ITA",'DATA OPT '!A109,IF($D$9="ENG",'DATA OPT '!B109,IF($D$9="ESP",'DATA OPT '!C109,IF($D$9="FRA",'DATA OPT '!D109))))</f>
        <v>Optional Price</v>
      </c>
      <c r="B97" s="45">
        <f>SUM(D12:D94)</f>
        <v>0</v>
      </c>
      <c r="C97" s="69">
        <v>0</v>
      </c>
      <c r="D97" s="44">
        <f>B97*(1-C97)</f>
        <v>0</v>
      </c>
      <c r="E97" s="5"/>
      <c r="F97" s="5"/>
      <c r="G97" s="5"/>
      <c r="H97" s="106">
        <f>SUM(H12:H94)</f>
        <v>0</v>
      </c>
      <c r="I97" s="103"/>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row>
    <row r="98" spans="1:103" s="16" customFormat="1" ht="15" customHeight="1">
      <c r="A98" s="17" t="str">
        <f>IF($D$9="ITA",'DATA OPT '!A110,IF($D$9="ENG",'DATA OPT '!B110,IF($D$9="ESP",'DATA OPT '!C110,IF($D$9="FRA",'DATA OPT '!D110))))</f>
        <v>Total</v>
      </c>
      <c r="B98" s="45">
        <f>B96+B97</f>
        <v>965000</v>
      </c>
      <c r="C98" s="36"/>
      <c r="D98" s="46">
        <f>D96+D97</f>
        <v>965000</v>
      </c>
      <c r="E98" s="80"/>
      <c r="F98" s="80"/>
      <c r="G98" s="80"/>
      <c r="H98" s="107">
        <f>H96+H97</f>
        <v>482500</v>
      </c>
      <c r="I98" s="108">
        <f>(D98-H98)/D98</f>
        <v>0.5</v>
      </c>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row>
    <row r="99" spans="1:103" s="16" customFormat="1" ht="15" customHeight="1">
      <c r="A99" s="22" t="str">
        <f>IF($D$9="ITA",'DATA OPT '!A111,IF($D$9="ENG",'DATA OPT '!B111,IF($D$9="ESP",'DATA OPT '!C111,IF($D$9="FRA",'DATA OPT '!D111))))</f>
        <v>BOAT CONFIGURATION</v>
      </c>
      <c r="B99" s="95"/>
      <c r="C99" s="95"/>
      <c r="D99" s="96"/>
      <c r="E99" s="5"/>
      <c r="F99" s="5"/>
      <c r="G99" s="5"/>
      <c r="H99" s="103"/>
      <c r="I99" s="103"/>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row>
    <row r="100" spans="1:103" s="16" customFormat="1" ht="19.25" customHeight="1">
      <c r="A100" s="17" t="str">
        <f>IF($D$9="ITA",'DATA OPT '!A112,IF($D$9="ENG",'DATA OPT '!B112,IF($D$9="ESP",'DATA OPT '!C112,IF($D$9="FRA",'DATA OPT '!D112))))</f>
        <v>Hull Colour</v>
      </c>
      <c r="B100" s="123"/>
      <c r="C100" s="123"/>
      <c r="D100" s="123"/>
      <c r="E100" s="5"/>
      <c r="F100" s="5"/>
      <c r="G100" s="5"/>
      <c r="H100" s="103"/>
      <c r="I100" s="103"/>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row>
    <row r="101" spans="1:103" s="16" customFormat="1" ht="19.25" customHeight="1">
      <c r="A101" s="17" t="str">
        <f>IF($D$9="ITA",'DATA OPT '!A113,IF($D$9="ENG",'DATA OPT '!B113,IF($D$9="ESP",'DATA OPT '!C113,IF($D$9="FRA",'DATA OPT '!D113))))</f>
        <v>Deck Colour</v>
      </c>
      <c r="B101" s="123"/>
      <c r="C101" s="123"/>
      <c r="D101" s="123"/>
      <c r="E101" s="5"/>
      <c r="F101" s="5"/>
      <c r="G101" s="5"/>
      <c r="H101" s="103"/>
      <c r="I101" s="103"/>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row>
    <row r="102" spans="1:103" s="16" customFormat="1" ht="19.25" customHeight="1">
      <c r="A102" s="17" t="str">
        <f>IF($D$9="ITA",'DATA OPT '!A114,IF($D$9="ENG",'DATA OPT '!B114,IF($D$9="ESP",'DATA OPT '!C114,IF($D$9="FRA",'DATA OPT '!D114))))</f>
        <v>Teak Caulking</v>
      </c>
      <c r="B102" s="123"/>
      <c r="C102" s="123"/>
      <c r="D102" s="123"/>
      <c r="E102" s="5"/>
      <c r="F102" s="5"/>
      <c r="G102" s="5"/>
      <c r="H102" s="103"/>
      <c r="I102" s="103"/>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row>
    <row r="103" spans="1:103" s="16" customFormat="1" ht="19.25" customHeight="1">
      <c r="A103" s="17" t="str">
        <f>IF($D$9="ITA",'DATA OPT '!A115,IF($D$9="ENG",'DATA OPT '!B115,IF($D$9="ESP",'DATA OPT '!C115,IF($D$9="FRA",'DATA OPT '!D115))))</f>
        <v>Interior Decor</v>
      </c>
      <c r="B103" s="123"/>
      <c r="C103" s="123"/>
      <c r="D103" s="123"/>
      <c r="E103" s="5"/>
      <c r="F103" s="5"/>
      <c r="G103" s="5"/>
      <c r="H103" s="103"/>
      <c r="I103" s="103"/>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row>
    <row r="104" spans="1:103" s="16" customFormat="1" ht="19.25" customHeight="1">
      <c r="A104" s="17" t="str">
        <f>IF($D$9="ITA",'DATA OPT '!A116,IF($D$9="ENG",'DATA OPT '!B116,IF($D$9="ESP",'DATA OPT '!C116,IF($D$9="FRA",'DATA OPT '!D116))))</f>
        <v>Exterior Decor</v>
      </c>
      <c r="B104" s="123"/>
      <c r="C104" s="123"/>
      <c r="D104" s="123"/>
      <c r="E104" s="5"/>
      <c r="F104" s="5"/>
      <c r="G104" s="5"/>
      <c r="H104" s="103"/>
      <c r="I104" s="103"/>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row>
    <row r="105" spans="1:103" ht="15" customHeight="1">
      <c r="A105" s="119"/>
      <c r="B105" s="120"/>
      <c r="C105" s="120"/>
      <c r="D105" s="121"/>
    </row>
    <row r="106" spans="1:103" ht="79.5" customHeight="1">
      <c r="A106" s="116" t="str">
        <f>IF($D$9="ITA",'DATA OPT '!A22,IF($D$9="ENG",'DATA OPT '!B22,IF($D$9="ESP",'DATA OPT '!C22,IF($D$9="FRA",'DATA OPT '!D22))))</f>
        <v>Prices are intended for delivery of the yacht ex-factory. Taxes and fees of any country of final destination of the yacht, if any, are not included. Should the Purchaser have its residence or seat within the European Community, the motor yacht, after the delivery, shall have immediately to leave the Italian State with an indisputable proof. Limits of supply are according to the technical specification (edition in force) and include the standard interior decoration. The Builder reserves the right to modify, at any time and without prior notice, the prices, the limits of supply and the technical specification. The prices of optional items will be defined according to the applicable pricelist valid of the moment of configuration deadline.</v>
      </c>
      <c r="B106" s="117"/>
      <c r="C106" s="117"/>
      <c r="D106" s="118"/>
    </row>
    <row r="107" spans="1:103" s="5" customFormat="1">
      <c r="A107" s="14" t="s">
        <v>375</v>
      </c>
      <c r="B107" s="14"/>
      <c r="C107" s="14"/>
      <c r="D107" s="14"/>
      <c r="H107" s="103"/>
      <c r="I107" s="103"/>
    </row>
    <row r="108" spans="1:103" s="5" customFormat="1">
      <c r="A108" s="14"/>
      <c r="B108" s="14"/>
      <c r="C108" s="14"/>
      <c r="D108" s="14"/>
      <c r="H108" s="103"/>
      <c r="I108" s="103"/>
    </row>
    <row r="109" spans="1:103" s="5" customFormat="1">
      <c r="A109" s="14"/>
      <c r="B109" s="14"/>
      <c r="C109" s="14"/>
      <c r="D109" s="14"/>
      <c r="H109" s="103"/>
      <c r="I109" s="103"/>
    </row>
    <row r="110" spans="1:103" s="5" customFormat="1">
      <c r="A110" s="14"/>
      <c r="B110" s="14"/>
      <c r="C110" s="14"/>
      <c r="D110" s="14"/>
      <c r="H110" s="103"/>
      <c r="I110" s="103"/>
    </row>
    <row r="111" spans="1:103" s="5" customFormat="1">
      <c r="A111" s="14"/>
      <c r="B111" s="14"/>
      <c r="C111" s="14"/>
      <c r="D111" s="14"/>
      <c r="H111" s="103"/>
      <c r="I111" s="103"/>
    </row>
    <row r="112" spans="1:103" s="5" customFormat="1">
      <c r="A112" s="8"/>
      <c r="B112" s="8"/>
      <c r="C112" s="8"/>
      <c r="H112" s="103"/>
      <c r="I112" s="103"/>
    </row>
    <row r="113" spans="1:9" s="5" customFormat="1">
      <c r="A113" s="8"/>
      <c r="B113" s="8"/>
      <c r="C113" s="8"/>
      <c r="H113" s="103"/>
      <c r="I113" s="103"/>
    </row>
    <row r="114" spans="1:9" s="5" customFormat="1">
      <c r="A114" s="8"/>
      <c r="B114" s="8"/>
      <c r="C114" s="8"/>
      <c r="H114" s="103"/>
      <c r="I114" s="103"/>
    </row>
    <row r="115" spans="1:9" s="5" customFormat="1">
      <c r="A115" s="8"/>
      <c r="B115" s="8"/>
      <c r="C115" s="8"/>
      <c r="H115" s="103"/>
      <c r="I115" s="103"/>
    </row>
    <row r="116" spans="1:9" s="5" customFormat="1">
      <c r="A116" s="8"/>
      <c r="B116" s="8"/>
      <c r="C116" s="8"/>
      <c r="H116" s="103"/>
      <c r="I116" s="103"/>
    </row>
    <row r="117" spans="1:9" s="5" customFormat="1">
      <c r="A117" s="8"/>
      <c r="B117" s="8"/>
      <c r="C117" s="8"/>
      <c r="H117" s="103"/>
      <c r="I117" s="103"/>
    </row>
    <row r="118" spans="1:9" s="5" customFormat="1">
      <c r="A118" s="8"/>
      <c r="B118" s="8"/>
      <c r="C118" s="8"/>
      <c r="H118" s="103"/>
      <c r="I118" s="103"/>
    </row>
    <row r="119" spans="1:9" s="5" customFormat="1">
      <c r="A119" s="8"/>
      <c r="B119" s="8"/>
      <c r="C119" s="8"/>
      <c r="H119" s="103"/>
      <c r="I119" s="103"/>
    </row>
    <row r="120" spans="1:9" s="5" customFormat="1">
      <c r="A120" s="8"/>
      <c r="B120" s="8"/>
      <c r="C120" s="8"/>
      <c r="H120" s="103"/>
      <c r="I120" s="103"/>
    </row>
    <row r="121" spans="1:9" s="5" customFormat="1">
      <c r="A121" s="8"/>
      <c r="B121" s="8"/>
      <c r="C121" s="8"/>
      <c r="H121" s="103"/>
      <c r="I121" s="103"/>
    </row>
    <row r="122" spans="1:9" s="5" customFormat="1">
      <c r="A122" s="8"/>
      <c r="B122" s="8"/>
      <c r="C122" s="8"/>
      <c r="H122" s="103"/>
      <c r="I122" s="103"/>
    </row>
    <row r="123" spans="1:9" s="5" customFormat="1">
      <c r="A123" s="8"/>
      <c r="B123" s="8"/>
      <c r="C123" s="8"/>
      <c r="H123" s="103"/>
      <c r="I123" s="103"/>
    </row>
    <row r="124" spans="1:9" s="5" customFormat="1">
      <c r="A124" s="8"/>
      <c r="B124" s="8"/>
      <c r="C124" s="8"/>
      <c r="H124" s="103"/>
      <c r="I124" s="103"/>
    </row>
    <row r="125" spans="1:9" s="5" customFormat="1">
      <c r="A125" s="8"/>
      <c r="B125" s="8"/>
      <c r="C125" s="8"/>
      <c r="H125" s="103"/>
      <c r="I125" s="103"/>
    </row>
    <row r="126" spans="1:9" s="5" customFormat="1">
      <c r="A126" s="8"/>
      <c r="B126" s="8"/>
      <c r="C126" s="8"/>
      <c r="H126" s="103"/>
      <c r="I126" s="103"/>
    </row>
    <row r="127" spans="1:9" s="5" customFormat="1">
      <c r="A127" s="8"/>
      <c r="B127" s="8"/>
      <c r="C127" s="8"/>
      <c r="H127" s="103"/>
      <c r="I127" s="103"/>
    </row>
    <row r="128" spans="1:9" s="5" customFormat="1">
      <c r="A128" s="8"/>
      <c r="B128" s="8"/>
      <c r="C128" s="8"/>
      <c r="H128" s="103"/>
      <c r="I128" s="103"/>
    </row>
    <row r="129" spans="1:9" s="5" customFormat="1">
      <c r="A129" s="8"/>
      <c r="B129" s="8"/>
      <c r="C129" s="8"/>
      <c r="H129" s="103"/>
      <c r="I129" s="103"/>
    </row>
    <row r="130" spans="1:9" s="5" customFormat="1">
      <c r="A130" s="8"/>
      <c r="B130" s="8"/>
      <c r="C130" s="8"/>
      <c r="H130" s="103"/>
      <c r="I130" s="103"/>
    </row>
    <row r="131" spans="1:9" s="5" customFormat="1">
      <c r="A131" s="8"/>
      <c r="B131" s="8"/>
      <c r="C131" s="8"/>
      <c r="H131" s="103"/>
      <c r="I131" s="103"/>
    </row>
    <row r="132" spans="1:9" s="5" customFormat="1">
      <c r="A132" s="8"/>
      <c r="B132" s="8"/>
      <c r="C132" s="8"/>
      <c r="H132" s="103"/>
      <c r="I132" s="103"/>
    </row>
    <row r="133" spans="1:9" s="5" customFormat="1">
      <c r="A133" s="8"/>
      <c r="B133" s="8"/>
      <c r="C133" s="8"/>
      <c r="H133" s="103"/>
      <c r="I133" s="103"/>
    </row>
    <row r="134" spans="1:9" s="5" customFormat="1">
      <c r="A134" s="8"/>
      <c r="B134" s="8"/>
      <c r="C134" s="8"/>
      <c r="H134" s="103"/>
      <c r="I134" s="103"/>
    </row>
    <row r="135" spans="1:9" s="5" customFormat="1">
      <c r="A135" s="8"/>
      <c r="B135" s="8"/>
      <c r="C135" s="8"/>
      <c r="H135" s="103"/>
      <c r="I135" s="103"/>
    </row>
    <row r="136" spans="1:9" s="5" customFormat="1">
      <c r="A136" s="8"/>
      <c r="B136" s="8"/>
      <c r="C136" s="8"/>
      <c r="H136" s="103"/>
      <c r="I136" s="103"/>
    </row>
    <row r="137" spans="1:9" s="5" customFormat="1">
      <c r="A137" s="8"/>
      <c r="B137" s="8"/>
      <c r="C137" s="8"/>
      <c r="H137" s="103"/>
      <c r="I137" s="103"/>
    </row>
    <row r="138" spans="1:9" s="5" customFormat="1">
      <c r="A138" s="8"/>
      <c r="B138" s="8"/>
      <c r="C138" s="8"/>
      <c r="H138" s="103"/>
      <c r="I138" s="103"/>
    </row>
    <row r="139" spans="1:9" s="5" customFormat="1">
      <c r="A139" s="8"/>
      <c r="B139" s="8"/>
      <c r="C139" s="8"/>
      <c r="H139" s="103"/>
      <c r="I139" s="103"/>
    </row>
    <row r="140" spans="1:9" s="5" customFormat="1">
      <c r="A140" s="8"/>
      <c r="B140" s="8"/>
      <c r="C140" s="8"/>
      <c r="H140" s="103"/>
      <c r="I140" s="103"/>
    </row>
    <row r="141" spans="1:9" s="5" customFormat="1">
      <c r="A141" s="8"/>
      <c r="B141" s="8"/>
      <c r="C141" s="8"/>
      <c r="H141" s="103"/>
      <c r="I141" s="103"/>
    </row>
    <row r="142" spans="1:9" s="5" customFormat="1">
      <c r="A142" s="8"/>
      <c r="B142" s="8"/>
      <c r="C142" s="8"/>
      <c r="H142" s="103"/>
      <c r="I142" s="103"/>
    </row>
    <row r="143" spans="1:9" s="5" customFormat="1">
      <c r="A143" s="8"/>
      <c r="B143" s="8"/>
      <c r="C143" s="8"/>
      <c r="H143" s="103"/>
      <c r="I143" s="103"/>
    </row>
    <row r="144" spans="1:9" s="5" customFormat="1">
      <c r="A144" s="8"/>
      <c r="B144" s="8"/>
      <c r="C144" s="8"/>
      <c r="H144" s="103"/>
      <c r="I144" s="103"/>
    </row>
    <row r="145" spans="1:9" s="5" customFormat="1">
      <c r="A145" s="8"/>
      <c r="B145" s="8"/>
      <c r="C145" s="8"/>
      <c r="H145" s="103"/>
      <c r="I145" s="103"/>
    </row>
    <row r="146" spans="1:9" s="5" customFormat="1">
      <c r="A146" s="8"/>
      <c r="B146" s="8"/>
      <c r="C146" s="8"/>
      <c r="H146" s="103"/>
      <c r="I146" s="103"/>
    </row>
    <row r="147" spans="1:9" s="5" customFormat="1">
      <c r="A147" s="8"/>
      <c r="B147" s="8"/>
      <c r="C147" s="8"/>
      <c r="H147" s="103"/>
      <c r="I147" s="103"/>
    </row>
    <row r="148" spans="1:9" s="5" customFormat="1">
      <c r="A148" s="8"/>
      <c r="B148" s="8"/>
      <c r="C148" s="8"/>
      <c r="H148" s="103"/>
      <c r="I148" s="103"/>
    </row>
    <row r="149" spans="1:9" s="5" customFormat="1">
      <c r="A149" s="8"/>
      <c r="B149" s="8"/>
      <c r="C149" s="8"/>
      <c r="H149" s="103"/>
      <c r="I149" s="103"/>
    </row>
    <row r="150" spans="1:9" s="5" customFormat="1">
      <c r="A150" s="8"/>
      <c r="B150" s="10"/>
      <c r="C150" s="8"/>
      <c r="H150" s="103"/>
      <c r="I150" s="103"/>
    </row>
    <row r="151" spans="1:9" s="5" customFormat="1">
      <c r="A151" s="8"/>
      <c r="B151" s="10"/>
      <c r="C151" s="8"/>
      <c r="H151" s="103"/>
      <c r="I151" s="103"/>
    </row>
    <row r="152" spans="1:9" s="5" customFormat="1">
      <c r="A152" s="8"/>
      <c r="B152" s="10"/>
      <c r="C152" s="8"/>
      <c r="H152" s="103"/>
      <c r="I152" s="103"/>
    </row>
    <row r="153" spans="1:9" s="5" customFormat="1">
      <c r="A153" s="8"/>
      <c r="B153" s="10"/>
      <c r="C153" s="8"/>
      <c r="H153" s="103"/>
      <c r="I153" s="103"/>
    </row>
    <row r="154" spans="1:9" s="5" customFormat="1">
      <c r="A154" s="8"/>
      <c r="B154" s="10"/>
      <c r="C154" s="8"/>
      <c r="H154" s="103"/>
      <c r="I154" s="103"/>
    </row>
    <row r="155" spans="1:9" s="5" customFormat="1">
      <c r="A155" s="8"/>
      <c r="B155" s="10"/>
      <c r="C155" s="8"/>
      <c r="H155" s="103"/>
      <c r="I155" s="103"/>
    </row>
    <row r="156" spans="1:9" s="5" customFormat="1">
      <c r="A156" s="8"/>
      <c r="B156" s="10"/>
      <c r="C156" s="8"/>
      <c r="H156" s="103"/>
      <c r="I156" s="103"/>
    </row>
    <row r="157" spans="1:9" s="5" customFormat="1">
      <c r="A157" s="8"/>
      <c r="B157" s="10"/>
      <c r="C157" s="8"/>
      <c r="H157" s="103"/>
      <c r="I157" s="103"/>
    </row>
    <row r="158" spans="1:9" s="5" customFormat="1">
      <c r="A158" s="8"/>
      <c r="B158" s="10"/>
      <c r="C158" s="8"/>
      <c r="H158" s="103"/>
      <c r="I158" s="103"/>
    </row>
    <row r="159" spans="1:9" s="5" customFormat="1">
      <c r="A159" s="8"/>
      <c r="B159" s="10"/>
      <c r="C159" s="8"/>
      <c r="H159" s="103"/>
      <c r="I159" s="103"/>
    </row>
    <row r="160" spans="1:9" s="5" customFormat="1">
      <c r="A160" s="8"/>
      <c r="B160" s="10"/>
      <c r="C160" s="8"/>
      <c r="H160" s="103"/>
      <c r="I160" s="103"/>
    </row>
    <row r="161" spans="1:9" s="5" customFormat="1">
      <c r="A161" s="8"/>
      <c r="B161" s="10"/>
      <c r="C161" s="8"/>
      <c r="H161" s="103"/>
      <c r="I161" s="103"/>
    </row>
    <row r="162" spans="1:9" s="5" customFormat="1">
      <c r="A162" s="8"/>
      <c r="B162" s="10"/>
      <c r="C162" s="8"/>
      <c r="H162" s="103"/>
      <c r="I162" s="103"/>
    </row>
    <row r="163" spans="1:9" s="5" customFormat="1">
      <c r="A163" s="8"/>
      <c r="B163" s="10"/>
      <c r="C163" s="8"/>
      <c r="H163" s="103"/>
      <c r="I163" s="103"/>
    </row>
    <row r="164" spans="1:9" s="5" customFormat="1">
      <c r="A164" s="8"/>
      <c r="B164" s="10"/>
      <c r="C164" s="8"/>
      <c r="H164" s="103"/>
      <c r="I164" s="103"/>
    </row>
    <row r="165" spans="1:9" s="5" customFormat="1">
      <c r="A165" s="8"/>
      <c r="B165" s="10"/>
      <c r="C165" s="8"/>
      <c r="H165" s="103"/>
      <c r="I165" s="103"/>
    </row>
    <row r="166" spans="1:9" s="5" customFormat="1">
      <c r="A166" s="8"/>
      <c r="B166" s="10"/>
      <c r="C166" s="8"/>
      <c r="H166" s="103"/>
      <c r="I166" s="103"/>
    </row>
    <row r="167" spans="1:9" s="5" customFormat="1">
      <c r="A167" s="8"/>
      <c r="B167" s="10"/>
      <c r="C167" s="8"/>
      <c r="H167" s="103"/>
      <c r="I167" s="103"/>
    </row>
    <row r="168" spans="1:9" s="5" customFormat="1">
      <c r="A168" s="8"/>
      <c r="B168" s="10"/>
      <c r="C168" s="8"/>
      <c r="H168" s="103"/>
      <c r="I168" s="103"/>
    </row>
    <row r="169" spans="1:9" s="5" customFormat="1">
      <c r="A169" s="8"/>
      <c r="B169" s="10"/>
      <c r="C169" s="8"/>
      <c r="H169" s="103"/>
      <c r="I169" s="103"/>
    </row>
    <row r="170" spans="1:9" s="5" customFormat="1">
      <c r="A170" s="8"/>
      <c r="B170" s="10"/>
      <c r="C170" s="8"/>
      <c r="H170" s="103"/>
      <c r="I170" s="103"/>
    </row>
    <row r="171" spans="1:9" s="5" customFormat="1">
      <c r="A171" s="8"/>
      <c r="B171" s="10"/>
      <c r="C171" s="8"/>
      <c r="H171" s="103"/>
      <c r="I171" s="103"/>
    </row>
    <row r="172" spans="1:9" s="5" customFormat="1">
      <c r="A172" s="8"/>
      <c r="B172" s="10"/>
      <c r="C172" s="8"/>
      <c r="H172" s="103"/>
      <c r="I172" s="103"/>
    </row>
    <row r="173" spans="1:9" s="5" customFormat="1">
      <c r="A173" s="8"/>
      <c r="B173" s="10"/>
      <c r="C173" s="8"/>
      <c r="H173" s="103"/>
      <c r="I173" s="103"/>
    </row>
    <row r="174" spans="1:9" s="5" customFormat="1">
      <c r="A174" s="8"/>
      <c r="B174" s="10"/>
      <c r="C174" s="8"/>
      <c r="H174" s="103"/>
      <c r="I174" s="103"/>
    </row>
    <row r="175" spans="1:9" s="5" customFormat="1">
      <c r="A175" s="8"/>
      <c r="B175" s="10"/>
      <c r="C175" s="8"/>
      <c r="H175" s="103"/>
      <c r="I175" s="103"/>
    </row>
    <row r="176" spans="1:9" s="5" customFormat="1">
      <c r="A176" s="8"/>
      <c r="B176" s="10"/>
      <c r="C176" s="8"/>
      <c r="H176" s="103"/>
      <c r="I176" s="103"/>
    </row>
    <row r="177" spans="1:9" s="5" customFormat="1">
      <c r="A177" s="8"/>
      <c r="B177" s="10"/>
      <c r="C177" s="8"/>
      <c r="H177" s="103"/>
      <c r="I177" s="103"/>
    </row>
    <row r="178" spans="1:9" s="5" customFormat="1">
      <c r="A178" s="8"/>
      <c r="B178" s="10"/>
      <c r="C178" s="8"/>
      <c r="H178" s="103"/>
      <c r="I178" s="103"/>
    </row>
    <row r="179" spans="1:9" s="5" customFormat="1">
      <c r="A179" s="8"/>
      <c r="B179" s="10"/>
      <c r="C179" s="8"/>
      <c r="H179" s="103"/>
      <c r="I179" s="103"/>
    </row>
    <row r="180" spans="1:9" s="5" customFormat="1">
      <c r="A180" s="8"/>
      <c r="B180" s="10"/>
      <c r="C180" s="8"/>
      <c r="H180" s="103"/>
      <c r="I180" s="103"/>
    </row>
    <row r="181" spans="1:9" s="5" customFormat="1">
      <c r="A181" s="8"/>
      <c r="B181" s="10"/>
      <c r="C181" s="8"/>
      <c r="H181" s="103"/>
      <c r="I181" s="103"/>
    </row>
    <row r="182" spans="1:9" s="5" customFormat="1">
      <c r="A182" s="8"/>
      <c r="B182" s="10"/>
      <c r="C182" s="8"/>
      <c r="H182" s="103"/>
      <c r="I182" s="103"/>
    </row>
    <row r="183" spans="1:9" s="5" customFormat="1">
      <c r="A183" s="8"/>
      <c r="B183" s="10"/>
      <c r="C183" s="8"/>
      <c r="H183" s="103"/>
      <c r="I183" s="103"/>
    </row>
    <row r="184" spans="1:9" s="5" customFormat="1">
      <c r="A184" s="8"/>
      <c r="B184" s="10"/>
      <c r="C184" s="8"/>
      <c r="H184" s="103"/>
      <c r="I184" s="103"/>
    </row>
    <row r="185" spans="1:9" s="5" customFormat="1">
      <c r="A185" s="8"/>
      <c r="B185" s="10"/>
      <c r="C185" s="8"/>
      <c r="H185" s="103"/>
      <c r="I185" s="103"/>
    </row>
    <row r="186" spans="1:9" s="5" customFormat="1">
      <c r="A186" s="8"/>
      <c r="B186" s="10"/>
      <c r="C186" s="8"/>
      <c r="H186" s="103"/>
      <c r="I186" s="103"/>
    </row>
    <row r="187" spans="1:9" s="5" customFormat="1">
      <c r="A187" s="8"/>
      <c r="B187" s="10"/>
      <c r="C187" s="8"/>
      <c r="H187" s="103"/>
      <c r="I187" s="103"/>
    </row>
    <row r="188" spans="1:9" s="5" customFormat="1">
      <c r="A188" s="8"/>
      <c r="B188" s="10"/>
      <c r="C188" s="8"/>
      <c r="H188" s="103"/>
      <c r="I188" s="103"/>
    </row>
    <row r="189" spans="1:9" s="5" customFormat="1">
      <c r="A189" s="8"/>
      <c r="B189" s="10"/>
      <c r="C189" s="8"/>
      <c r="H189" s="103"/>
      <c r="I189" s="103"/>
    </row>
    <row r="190" spans="1:9" s="5" customFormat="1">
      <c r="A190" s="8"/>
      <c r="B190" s="10"/>
      <c r="C190" s="8"/>
      <c r="H190" s="103"/>
      <c r="I190" s="103"/>
    </row>
    <row r="191" spans="1:9" s="5" customFormat="1">
      <c r="A191" s="8"/>
      <c r="B191" s="10"/>
      <c r="C191" s="8"/>
      <c r="H191" s="103"/>
      <c r="I191" s="103"/>
    </row>
    <row r="192" spans="1:9" s="5" customFormat="1">
      <c r="A192" s="8"/>
      <c r="B192" s="10"/>
      <c r="C192" s="8"/>
      <c r="H192" s="103"/>
      <c r="I192" s="103"/>
    </row>
    <row r="193" spans="1:9" s="5" customFormat="1">
      <c r="A193" s="8"/>
      <c r="B193" s="10"/>
      <c r="C193" s="8"/>
      <c r="H193" s="103"/>
      <c r="I193" s="103"/>
    </row>
    <row r="194" spans="1:9" s="5" customFormat="1">
      <c r="A194" s="8"/>
      <c r="B194" s="10"/>
      <c r="C194" s="8"/>
      <c r="H194" s="103"/>
      <c r="I194" s="103"/>
    </row>
    <row r="195" spans="1:9" s="5" customFormat="1">
      <c r="A195" s="8"/>
      <c r="B195" s="10"/>
      <c r="C195" s="8"/>
      <c r="H195" s="103"/>
      <c r="I195" s="103"/>
    </row>
    <row r="196" spans="1:9" s="5" customFormat="1">
      <c r="A196" s="8"/>
      <c r="B196" s="10"/>
      <c r="C196" s="8"/>
      <c r="H196" s="103"/>
      <c r="I196" s="103"/>
    </row>
    <row r="197" spans="1:9" s="5" customFormat="1">
      <c r="A197" s="8"/>
      <c r="B197" s="10"/>
      <c r="C197" s="8"/>
      <c r="H197" s="103"/>
      <c r="I197" s="103"/>
    </row>
    <row r="198" spans="1:9" s="5" customFormat="1">
      <c r="A198" s="8"/>
      <c r="B198" s="10"/>
      <c r="C198" s="8"/>
      <c r="H198" s="103"/>
      <c r="I198" s="103"/>
    </row>
    <row r="199" spans="1:9" s="5" customFormat="1">
      <c r="A199" s="8"/>
      <c r="B199" s="10"/>
      <c r="C199" s="8"/>
      <c r="H199" s="103"/>
      <c r="I199" s="103"/>
    </row>
    <row r="200" spans="1:9" s="5" customFormat="1">
      <c r="A200" s="8"/>
      <c r="B200" s="10"/>
      <c r="C200" s="8"/>
      <c r="H200" s="103"/>
      <c r="I200" s="103"/>
    </row>
    <row r="201" spans="1:9" s="5" customFormat="1">
      <c r="A201" s="8"/>
      <c r="B201" s="10"/>
      <c r="C201" s="8"/>
      <c r="H201" s="103"/>
      <c r="I201" s="103"/>
    </row>
    <row r="202" spans="1:9" s="5" customFormat="1">
      <c r="A202" s="8"/>
      <c r="B202" s="10"/>
      <c r="C202" s="8"/>
      <c r="H202" s="103"/>
      <c r="I202" s="103"/>
    </row>
    <row r="203" spans="1:9" s="5" customFormat="1">
      <c r="A203" s="8"/>
      <c r="B203" s="10"/>
      <c r="C203" s="8"/>
      <c r="H203" s="103"/>
      <c r="I203" s="103"/>
    </row>
    <row r="204" spans="1:9" s="5" customFormat="1">
      <c r="A204" s="8"/>
      <c r="B204" s="10"/>
      <c r="C204" s="8"/>
      <c r="H204" s="103"/>
      <c r="I204" s="103"/>
    </row>
    <row r="205" spans="1:9" s="5" customFormat="1">
      <c r="A205" s="8"/>
      <c r="B205" s="10"/>
      <c r="C205" s="8"/>
      <c r="H205" s="103"/>
      <c r="I205" s="103"/>
    </row>
    <row r="206" spans="1:9" s="5" customFormat="1">
      <c r="A206" s="8"/>
      <c r="B206" s="10"/>
      <c r="C206" s="8"/>
      <c r="H206" s="103"/>
      <c r="I206" s="103"/>
    </row>
    <row r="207" spans="1:9" s="5" customFormat="1">
      <c r="A207" s="8"/>
      <c r="B207" s="10"/>
      <c r="C207" s="8"/>
      <c r="H207" s="103"/>
      <c r="I207" s="103"/>
    </row>
    <row r="208" spans="1:9" s="5" customFormat="1">
      <c r="A208" s="8"/>
      <c r="B208" s="10"/>
      <c r="C208" s="8"/>
      <c r="H208" s="103"/>
      <c r="I208" s="103"/>
    </row>
    <row r="209" spans="1:9" s="5" customFormat="1">
      <c r="A209" s="8"/>
      <c r="B209" s="10"/>
      <c r="C209" s="8"/>
      <c r="H209" s="103"/>
      <c r="I209" s="103"/>
    </row>
    <row r="210" spans="1:9" s="5" customFormat="1">
      <c r="A210" s="8"/>
      <c r="B210" s="10"/>
      <c r="C210" s="8"/>
      <c r="H210" s="103"/>
      <c r="I210" s="103"/>
    </row>
    <row r="211" spans="1:9" s="5" customFormat="1">
      <c r="A211" s="8"/>
      <c r="B211" s="10"/>
      <c r="C211" s="8"/>
      <c r="H211" s="103"/>
      <c r="I211" s="103"/>
    </row>
    <row r="212" spans="1:9" s="5" customFormat="1">
      <c r="A212" s="8"/>
      <c r="B212" s="10"/>
      <c r="C212" s="8"/>
      <c r="H212" s="103"/>
      <c r="I212" s="103"/>
    </row>
    <row r="213" spans="1:9" s="5" customFormat="1">
      <c r="A213" s="8"/>
      <c r="B213" s="10"/>
      <c r="C213" s="8"/>
      <c r="H213" s="103"/>
      <c r="I213" s="103"/>
    </row>
    <row r="214" spans="1:9" s="5" customFormat="1">
      <c r="A214" s="8"/>
      <c r="B214" s="10"/>
      <c r="C214" s="8"/>
      <c r="H214" s="103"/>
      <c r="I214" s="103"/>
    </row>
    <row r="215" spans="1:9" s="5" customFormat="1">
      <c r="A215" s="8"/>
      <c r="B215" s="10"/>
      <c r="C215" s="8"/>
      <c r="H215" s="103"/>
      <c r="I215" s="103"/>
    </row>
    <row r="216" spans="1:9" s="5" customFormat="1">
      <c r="A216" s="8"/>
      <c r="B216" s="10"/>
      <c r="C216" s="8"/>
      <c r="H216" s="103"/>
      <c r="I216" s="103"/>
    </row>
    <row r="217" spans="1:9" s="5" customFormat="1">
      <c r="A217" s="8"/>
      <c r="B217" s="10"/>
      <c r="C217" s="8"/>
      <c r="H217" s="103"/>
      <c r="I217" s="103"/>
    </row>
    <row r="218" spans="1:9" s="5" customFormat="1">
      <c r="A218" s="8"/>
      <c r="B218" s="10"/>
      <c r="C218" s="8"/>
      <c r="H218" s="103"/>
      <c r="I218" s="103"/>
    </row>
    <row r="219" spans="1:9" s="5" customFormat="1">
      <c r="A219" s="8"/>
      <c r="B219" s="10"/>
      <c r="C219" s="8"/>
      <c r="H219" s="103"/>
      <c r="I219" s="103"/>
    </row>
    <row r="220" spans="1:9" s="5" customFormat="1">
      <c r="A220" s="8"/>
      <c r="B220" s="10"/>
      <c r="C220" s="8"/>
      <c r="H220" s="103"/>
      <c r="I220" s="103"/>
    </row>
    <row r="221" spans="1:9" s="5" customFormat="1">
      <c r="A221" s="8"/>
      <c r="B221" s="10"/>
      <c r="C221" s="8"/>
      <c r="H221" s="103"/>
      <c r="I221" s="103"/>
    </row>
    <row r="222" spans="1:9" s="5" customFormat="1">
      <c r="A222" s="8"/>
      <c r="B222" s="10"/>
      <c r="C222" s="8"/>
      <c r="H222" s="103"/>
      <c r="I222" s="103"/>
    </row>
    <row r="223" spans="1:9" s="5" customFormat="1">
      <c r="A223" s="8"/>
      <c r="B223" s="10"/>
      <c r="C223" s="8"/>
      <c r="H223" s="103"/>
      <c r="I223" s="103"/>
    </row>
    <row r="224" spans="1:9" s="5" customFormat="1">
      <c r="A224" s="8"/>
      <c r="B224" s="10"/>
      <c r="C224" s="8"/>
      <c r="H224" s="103"/>
      <c r="I224" s="103"/>
    </row>
    <row r="225" spans="1:9" s="5" customFormat="1">
      <c r="A225" s="8"/>
      <c r="B225" s="10"/>
      <c r="C225" s="8"/>
      <c r="H225" s="103"/>
      <c r="I225" s="103"/>
    </row>
    <row r="226" spans="1:9" s="5" customFormat="1">
      <c r="A226" s="8"/>
      <c r="B226" s="10"/>
      <c r="C226" s="8"/>
      <c r="H226" s="103"/>
      <c r="I226" s="103"/>
    </row>
    <row r="227" spans="1:9" s="5" customFormat="1">
      <c r="A227" s="8"/>
      <c r="B227" s="10"/>
      <c r="C227" s="8"/>
      <c r="H227" s="103"/>
      <c r="I227" s="103"/>
    </row>
    <row r="228" spans="1:9" s="5" customFormat="1">
      <c r="A228" s="8"/>
      <c r="B228" s="10"/>
      <c r="C228" s="8"/>
      <c r="H228" s="103"/>
      <c r="I228" s="103"/>
    </row>
    <row r="229" spans="1:9" s="5" customFormat="1">
      <c r="A229" s="8"/>
      <c r="B229" s="10"/>
      <c r="C229" s="8"/>
      <c r="H229" s="103"/>
      <c r="I229" s="103"/>
    </row>
    <row r="230" spans="1:9" s="5" customFormat="1">
      <c r="A230" s="8"/>
      <c r="B230" s="10"/>
      <c r="C230" s="8"/>
      <c r="H230" s="103"/>
      <c r="I230" s="103"/>
    </row>
    <row r="231" spans="1:9" s="5" customFormat="1">
      <c r="A231" s="8"/>
      <c r="B231" s="10"/>
      <c r="C231" s="8"/>
      <c r="H231" s="103"/>
      <c r="I231" s="103"/>
    </row>
    <row r="232" spans="1:9" s="5" customFormat="1">
      <c r="A232" s="8"/>
      <c r="B232" s="10"/>
      <c r="C232" s="8"/>
      <c r="H232" s="103"/>
      <c r="I232" s="103"/>
    </row>
    <row r="233" spans="1:9" s="5" customFormat="1">
      <c r="A233" s="8"/>
      <c r="B233" s="10"/>
      <c r="C233" s="8"/>
      <c r="H233" s="103"/>
      <c r="I233" s="103"/>
    </row>
    <row r="234" spans="1:9" s="5" customFormat="1">
      <c r="A234" s="8"/>
      <c r="B234" s="10"/>
      <c r="C234" s="8"/>
      <c r="H234" s="103"/>
      <c r="I234" s="103"/>
    </row>
    <row r="235" spans="1:9" s="5" customFormat="1">
      <c r="A235" s="8"/>
      <c r="B235" s="10"/>
      <c r="C235" s="8"/>
      <c r="H235" s="103"/>
      <c r="I235" s="103"/>
    </row>
    <row r="236" spans="1:9" s="5" customFormat="1">
      <c r="A236" s="8"/>
      <c r="B236" s="10"/>
      <c r="C236" s="8"/>
      <c r="H236" s="103"/>
      <c r="I236" s="103"/>
    </row>
    <row r="237" spans="1:9" s="5" customFormat="1">
      <c r="A237" s="8"/>
      <c r="B237" s="10"/>
      <c r="C237" s="8"/>
      <c r="H237" s="103"/>
      <c r="I237" s="103"/>
    </row>
    <row r="238" spans="1:9" s="5" customFormat="1">
      <c r="A238" s="8"/>
      <c r="B238" s="10"/>
      <c r="C238" s="8"/>
      <c r="H238" s="103"/>
      <c r="I238" s="103"/>
    </row>
    <row r="239" spans="1:9" s="5" customFormat="1">
      <c r="A239" s="8"/>
      <c r="B239" s="10"/>
      <c r="C239" s="8"/>
      <c r="H239" s="103"/>
      <c r="I239" s="103"/>
    </row>
    <row r="240" spans="1:9" s="5" customFormat="1">
      <c r="A240" s="8"/>
      <c r="B240" s="10"/>
      <c r="C240" s="8"/>
      <c r="H240" s="103"/>
      <c r="I240" s="103"/>
    </row>
    <row r="241" spans="1:9" s="5" customFormat="1">
      <c r="A241" s="8"/>
      <c r="B241" s="10"/>
      <c r="C241" s="8"/>
      <c r="H241" s="103"/>
      <c r="I241" s="103"/>
    </row>
    <row r="242" spans="1:9" s="5" customFormat="1">
      <c r="A242" s="8"/>
      <c r="B242" s="10"/>
      <c r="C242" s="8"/>
      <c r="H242" s="103"/>
      <c r="I242" s="103"/>
    </row>
    <row r="243" spans="1:9" s="5" customFormat="1">
      <c r="A243" s="8"/>
      <c r="B243" s="10"/>
      <c r="C243" s="8"/>
      <c r="H243" s="103"/>
      <c r="I243" s="103"/>
    </row>
    <row r="244" spans="1:9" s="5" customFormat="1">
      <c r="A244" s="8"/>
      <c r="B244" s="10"/>
      <c r="C244" s="8"/>
      <c r="H244" s="103"/>
      <c r="I244" s="103"/>
    </row>
    <row r="245" spans="1:9" s="5" customFormat="1">
      <c r="A245" s="8"/>
      <c r="B245" s="10"/>
      <c r="C245" s="8"/>
      <c r="H245" s="103"/>
      <c r="I245" s="103"/>
    </row>
    <row r="246" spans="1:9" s="5" customFormat="1">
      <c r="A246" s="8"/>
      <c r="B246" s="10"/>
      <c r="C246" s="8"/>
      <c r="H246" s="103"/>
      <c r="I246" s="103"/>
    </row>
    <row r="247" spans="1:9" s="5" customFormat="1">
      <c r="A247" s="8"/>
      <c r="B247" s="10"/>
      <c r="C247" s="8"/>
      <c r="H247" s="103"/>
      <c r="I247" s="103"/>
    </row>
    <row r="248" spans="1:9" s="5" customFormat="1">
      <c r="A248" s="8"/>
      <c r="B248" s="10"/>
      <c r="C248" s="8"/>
      <c r="H248" s="103"/>
      <c r="I248" s="103"/>
    </row>
    <row r="249" spans="1:9" s="5" customFormat="1">
      <c r="A249" s="8"/>
      <c r="B249" s="10"/>
      <c r="C249" s="8"/>
      <c r="H249" s="103"/>
      <c r="I249" s="103"/>
    </row>
    <row r="250" spans="1:9" s="5" customFormat="1">
      <c r="A250" s="8"/>
      <c r="B250" s="10"/>
      <c r="C250" s="8"/>
      <c r="H250" s="103"/>
      <c r="I250" s="103"/>
    </row>
    <row r="251" spans="1:9" s="5" customFormat="1">
      <c r="A251" s="8"/>
      <c r="B251" s="10"/>
      <c r="C251" s="8"/>
      <c r="H251" s="103"/>
      <c r="I251" s="103"/>
    </row>
    <row r="252" spans="1:9" s="5" customFormat="1">
      <c r="A252" s="8"/>
      <c r="B252" s="10"/>
      <c r="C252" s="8"/>
      <c r="H252" s="103"/>
      <c r="I252" s="103"/>
    </row>
    <row r="253" spans="1:9" s="5" customFormat="1">
      <c r="A253" s="8"/>
      <c r="B253" s="10"/>
      <c r="C253" s="8"/>
      <c r="H253" s="103"/>
      <c r="I253" s="103"/>
    </row>
    <row r="254" spans="1:9" s="5" customFormat="1">
      <c r="A254" s="8"/>
      <c r="B254" s="10"/>
      <c r="C254" s="8"/>
      <c r="H254" s="103"/>
      <c r="I254" s="103"/>
    </row>
    <row r="255" spans="1:9" s="5" customFormat="1">
      <c r="A255" s="8"/>
      <c r="B255" s="10"/>
      <c r="C255" s="8"/>
      <c r="H255" s="103"/>
      <c r="I255" s="103"/>
    </row>
    <row r="256" spans="1:9" s="5" customFormat="1">
      <c r="A256" s="8"/>
      <c r="B256" s="10"/>
      <c r="C256" s="8"/>
      <c r="H256" s="103"/>
      <c r="I256" s="103"/>
    </row>
    <row r="257" spans="1:9" s="5" customFormat="1">
      <c r="A257" s="8"/>
      <c r="B257" s="10"/>
      <c r="C257" s="8"/>
      <c r="H257" s="103"/>
      <c r="I257" s="103"/>
    </row>
    <row r="258" spans="1:9" s="5" customFormat="1">
      <c r="A258" s="8"/>
      <c r="B258" s="10"/>
      <c r="C258" s="8"/>
      <c r="H258" s="103"/>
      <c r="I258" s="103"/>
    </row>
    <row r="259" spans="1:9" s="5" customFormat="1">
      <c r="A259" s="8"/>
      <c r="B259" s="10"/>
      <c r="C259" s="8"/>
      <c r="H259" s="103"/>
      <c r="I259" s="103"/>
    </row>
    <row r="260" spans="1:9" s="5" customFormat="1">
      <c r="A260" s="8"/>
      <c r="B260" s="10"/>
      <c r="C260" s="8"/>
      <c r="H260" s="103"/>
      <c r="I260" s="103"/>
    </row>
    <row r="261" spans="1:9" s="5" customFormat="1">
      <c r="A261" s="8"/>
      <c r="B261" s="10"/>
      <c r="C261" s="8"/>
      <c r="H261" s="103"/>
      <c r="I261" s="103"/>
    </row>
    <row r="262" spans="1:9" s="5" customFormat="1">
      <c r="A262" s="8"/>
      <c r="B262" s="10"/>
      <c r="C262" s="8"/>
      <c r="H262" s="103"/>
      <c r="I262" s="103"/>
    </row>
    <row r="263" spans="1:9" s="5" customFormat="1">
      <c r="A263" s="8"/>
      <c r="B263" s="10"/>
      <c r="C263" s="8"/>
      <c r="H263" s="103"/>
      <c r="I263" s="103"/>
    </row>
    <row r="264" spans="1:9" s="5" customFormat="1">
      <c r="A264" s="8"/>
      <c r="B264" s="10"/>
      <c r="C264" s="8"/>
      <c r="H264" s="103"/>
      <c r="I264" s="103"/>
    </row>
    <row r="265" spans="1:9" s="5" customFormat="1">
      <c r="A265" s="8"/>
      <c r="B265" s="10"/>
      <c r="C265" s="8"/>
      <c r="H265" s="103"/>
      <c r="I265" s="103"/>
    </row>
    <row r="266" spans="1:9" s="5" customFormat="1">
      <c r="A266" s="8"/>
      <c r="B266" s="10"/>
      <c r="C266" s="8"/>
      <c r="H266" s="103"/>
      <c r="I266" s="103"/>
    </row>
    <row r="267" spans="1:9" s="5" customFormat="1">
      <c r="A267" s="8"/>
      <c r="B267" s="10"/>
      <c r="C267" s="8"/>
      <c r="H267" s="103"/>
      <c r="I267" s="103"/>
    </row>
    <row r="268" spans="1:9" s="5" customFormat="1">
      <c r="A268" s="8"/>
      <c r="B268" s="10"/>
      <c r="C268" s="8"/>
      <c r="H268" s="103"/>
      <c r="I268" s="103"/>
    </row>
    <row r="269" spans="1:9" s="5" customFormat="1">
      <c r="A269" s="8"/>
      <c r="B269" s="10"/>
      <c r="C269" s="8"/>
      <c r="H269" s="103"/>
      <c r="I269" s="103"/>
    </row>
    <row r="270" spans="1:9" s="5" customFormat="1">
      <c r="A270" s="8"/>
      <c r="B270" s="10"/>
      <c r="C270" s="8"/>
      <c r="H270" s="103"/>
      <c r="I270" s="103"/>
    </row>
    <row r="271" spans="1:9" s="5" customFormat="1">
      <c r="A271" s="8"/>
      <c r="B271" s="10"/>
      <c r="C271" s="8"/>
      <c r="H271" s="103"/>
      <c r="I271" s="103"/>
    </row>
    <row r="272" spans="1:9" s="5" customFormat="1">
      <c r="A272" s="8"/>
      <c r="B272" s="10"/>
      <c r="C272" s="8"/>
      <c r="H272" s="103"/>
      <c r="I272" s="103"/>
    </row>
    <row r="273" spans="1:9" s="5" customFormat="1">
      <c r="A273" s="8"/>
      <c r="B273" s="10"/>
      <c r="C273" s="8"/>
      <c r="H273" s="103"/>
      <c r="I273" s="103"/>
    </row>
    <row r="274" spans="1:9" s="5" customFormat="1">
      <c r="A274" s="8"/>
      <c r="B274" s="10"/>
      <c r="C274" s="8"/>
      <c r="H274" s="103"/>
      <c r="I274" s="103"/>
    </row>
    <row r="275" spans="1:9" s="5" customFormat="1">
      <c r="A275" s="8"/>
      <c r="B275" s="10"/>
      <c r="C275" s="8"/>
      <c r="H275" s="103"/>
      <c r="I275" s="103"/>
    </row>
    <row r="276" spans="1:9" s="5" customFormat="1">
      <c r="A276" s="8"/>
      <c r="B276" s="10"/>
      <c r="C276" s="8"/>
      <c r="H276" s="103"/>
      <c r="I276" s="103"/>
    </row>
    <row r="277" spans="1:9" s="5" customFormat="1">
      <c r="A277" s="8"/>
      <c r="B277" s="10"/>
      <c r="C277" s="8"/>
      <c r="H277" s="103"/>
      <c r="I277" s="103"/>
    </row>
    <row r="278" spans="1:9" s="5" customFormat="1">
      <c r="A278" s="8"/>
      <c r="B278" s="10"/>
      <c r="C278" s="8"/>
      <c r="H278" s="103"/>
      <c r="I278" s="103"/>
    </row>
    <row r="279" spans="1:9" s="5" customFormat="1">
      <c r="A279" s="8"/>
      <c r="B279" s="10"/>
      <c r="C279" s="8"/>
      <c r="H279" s="103"/>
      <c r="I279" s="103"/>
    </row>
    <row r="280" spans="1:9" s="5" customFormat="1">
      <c r="A280" s="8"/>
      <c r="B280" s="10"/>
      <c r="C280" s="8"/>
      <c r="H280" s="103"/>
      <c r="I280" s="103"/>
    </row>
    <row r="281" spans="1:9" s="5" customFormat="1">
      <c r="A281" s="8"/>
      <c r="B281" s="10"/>
      <c r="C281" s="8"/>
      <c r="H281" s="103"/>
      <c r="I281" s="103"/>
    </row>
    <row r="282" spans="1:9" s="5" customFormat="1">
      <c r="A282" s="8"/>
      <c r="B282" s="10"/>
      <c r="C282" s="8"/>
      <c r="H282" s="103"/>
      <c r="I282" s="103"/>
    </row>
    <row r="283" spans="1:9" s="5" customFormat="1">
      <c r="A283" s="8"/>
      <c r="B283" s="10"/>
      <c r="C283" s="8"/>
      <c r="H283" s="103"/>
      <c r="I283" s="103"/>
    </row>
    <row r="284" spans="1:9" s="5" customFormat="1">
      <c r="A284" s="8"/>
      <c r="B284" s="10"/>
      <c r="C284" s="8"/>
      <c r="H284" s="103"/>
      <c r="I284" s="103"/>
    </row>
    <row r="285" spans="1:9" s="5" customFormat="1">
      <c r="A285" s="8"/>
      <c r="B285" s="10"/>
      <c r="C285" s="8"/>
      <c r="H285" s="103"/>
      <c r="I285" s="103"/>
    </row>
    <row r="286" spans="1:9" s="5" customFormat="1">
      <c r="A286" s="8"/>
      <c r="B286" s="10"/>
      <c r="C286" s="8"/>
      <c r="H286" s="103"/>
      <c r="I286" s="103"/>
    </row>
    <row r="287" spans="1:9" s="5" customFormat="1">
      <c r="A287" s="8"/>
      <c r="B287" s="10"/>
      <c r="C287" s="8"/>
      <c r="H287" s="103"/>
      <c r="I287" s="103"/>
    </row>
    <row r="288" spans="1:9" s="5" customFormat="1">
      <c r="A288" s="8"/>
      <c r="B288" s="10"/>
      <c r="C288" s="8"/>
      <c r="H288" s="103"/>
      <c r="I288" s="103"/>
    </row>
    <row r="289" spans="1:9" s="5" customFormat="1">
      <c r="A289" s="8"/>
      <c r="B289" s="10"/>
      <c r="C289" s="8"/>
      <c r="H289" s="103"/>
      <c r="I289" s="103"/>
    </row>
    <row r="290" spans="1:9" s="5" customFormat="1">
      <c r="A290" s="8"/>
      <c r="B290" s="10"/>
      <c r="C290" s="8"/>
      <c r="H290" s="103"/>
      <c r="I290" s="103"/>
    </row>
    <row r="291" spans="1:9" s="5" customFormat="1">
      <c r="A291" s="8"/>
      <c r="B291" s="10"/>
      <c r="C291" s="8"/>
      <c r="H291" s="103"/>
      <c r="I291" s="103"/>
    </row>
    <row r="292" spans="1:9" s="5" customFormat="1">
      <c r="A292" s="8"/>
      <c r="B292" s="10"/>
      <c r="C292" s="8"/>
      <c r="H292" s="103"/>
      <c r="I292" s="103"/>
    </row>
    <row r="293" spans="1:9" s="5" customFormat="1">
      <c r="A293" s="8"/>
      <c r="B293" s="10"/>
      <c r="C293" s="8"/>
      <c r="H293" s="103"/>
      <c r="I293" s="103"/>
    </row>
    <row r="294" spans="1:9" s="5" customFormat="1">
      <c r="A294" s="8"/>
      <c r="B294" s="10"/>
      <c r="C294" s="8"/>
      <c r="H294" s="103"/>
      <c r="I294" s="103"/>
    </row>
    <row r="295" spans="1:9" s="5" customFormat="1">
      <c r="A295" s="8"/>
      <c r="B295" s="10"/>
      <c r="C295" s="8"/>
      <c r="H295" s="103"/>
      <c r="I295" s="103"/>
    </row>
    <row r="296" spans="1:9" s="5" customFormat="1">
      <c r="A296" s="8"/>
      <c r="B296" s="10"/>
      <c r="C296" s="8"/>
      <c r="H296" s="103"/>
      <c r="I296" s="103"/>
    </row>
    <row r="297" spans="1:9" s="5" customFormat="1">
      <c r="A297" s="8"/>
      <c r="B297" s="10"/>
      <c r="C297" s="8"/>
      <c r="H297" s="103"/>
      <c r="I297" s="103"/>
    </row>
    <row r="298" spans="1:9" s="5" customFormat="1">
      <c r="A298" s="8"/>
      <c r="B298" s="10"/>
      <c r="C298" s="8"/>
      <c r="H298" s="103"/>
      <c r="I298" s="103"/>
    </row>
    <row r="299" spans="1:9" s="5" customFormat="1">
      <c r="A299" s="8"/>
      <c r="B299" s="10"/>
      <c r="C299" s="8"/>
      <c r="H299" s="103"/>
      <c r="I299" s="103"/>
    </row>
    <row r="300" spans="1:9" s="5" customFormat="1">
      <c r="A300" s="8"/>
      <c r="B300" s="10"/>
      <c r="C300" s="8"/>
      <c r="H300" s="103"/>
      <c r="I300" s="103"/>
    </row>
    <row r="301" spans="1:9" s="5" customFormat="1">
      <c r="A301" s="8"/>
      <c r="B301" s="10"/>
      <c r="C301" s="8"/>
      <c r="H301" s="103"/>
      <c r="I301" s="103"/>
    </row>
    <row r="302" spans="1:9" s="5" customFormat="1">
      <c r="A302" s="8"/>
      <c r="B302" s="10"/>
      <c r="C302" s="8"/>
      <c r="H302" s="103"/>
      <c r="I302" s="103"/>
    </row>
    <row r="303" spans="1:9" s="5" customFormat="1">
      <c r="A303" s="8"/>
      <c r="B303" s="10"/>
      <c r="C303" s="8"/>
      <c r="H303" s="103"/>
      <c r="I303" s="103"/>
    </row>
    <row r="304" spans="1:9" s="5" customFormat="1">
      <c r="A304" s="8"/>
      <c r="B304" s="10"/>
      <c r="C304" s="8"/>
      <c r="H304" s="103"/>
      <c r="I304" s="103"/>
    </row>
    <row r="305" spans="1:9" s="5" customFormat="1">
      <c r="A305" s="8"/>
      <c r="B305" s="10"/>
      <c r="C305" s="8"/>
      <c r="H305" s="103"/>
      <c r="I305" s="103"/>
    </row>
    <row r="306" spans="1:9" s="5" customFormat="1">
      <c r="A306" s="8"/>
      <c r="B306" s="10"/>
      <c r="C306" s="8"/>
      <c r="H306" s="103"/>
      <c r="I306" s="103"/>
    </row>
    <row r="307" spans="1:9" s="5" customFormat="1">
      <c r="A307" s="8"/>
      <c r="B307" s="10"/>
      <c r="C307" s="8"/>
      <c r="H307" s="103"/>
      <c r="I307" s="103"/>
    </row>
    <row r="308" spans="1:9" s="5" customFormat="1">
      <c r="A308" s="8"/>
      <c r="B308" s="10"/>
      <c r="C308" s="8"/>
      <c r="H308" s="103"/>
      <c r="I308" s="103"/>
    </row>
    <row r="309" spans="1:9" s="5" customFormat="1">
      <c r="A309" s="8"/>
      <c r="B309" s="10"/>
      <c r="C309" s="8"/>
      <c r="H309" s="103"/>
      <c r="I309" s="103"/>
    </row>
    <row r="310" spans="1:9" s="5" customFormat="1">
      <c r="A310" s="8"/>
      <c r="B310" s="10"/>
      <c r="C310" s="8"/>
      <c r="H310" s="103"/>
      <c r="I310" s="103"/>
    </row>
    <row r="311" spans="1:9" s="5" customFormat="1">
      <c r="A311" s="8"/>
      <c r="B311" s="10"/>
      <c r="C311" s="8"/>
      <c r="H311" s="103"/>
      <c r="I311" s="103"/>
    </row>
    <row r="312" spans="1:9" s="5" customFormat="1">
      <c r="A312" s="8"/>
      <c r="B312" s="10"/>
      <c r="C312" s="8"/>
      <c r="H312" s="103"/>
      <c r="I312" s="103"/>
    </row>
    <row r="313" spans="1:9" s="5" customFormat="1">
      <c r="A313" s="8"/>
      <c r="B313" s="10"/>
      <c r="C313" s="8"/>
      <c r="H313" s="103"/>
      <c r="I313" s="103"/>
    </row>
    <row r="314" spans="1:9" s="5" customFormat="1">
      <c r="A314" s="8"/>
      <c r="B314" s="10"/>
      <c r="C314" s="8"/>
      <c r="H314" s="103"/>
      <c r="I314" s="103"/>
    </row>
    <row r="315" spans="1:9" s="5" customFormat="1">
      <c r="A315" s="8"/>
      <c r="B315" s="10"/>
      <c r="C315" s="8"/>
      <c r="H315" s="103"/>
      <c r="I315" s="103"/>
    </row>
    <row r="316" spans="1:9" s="5" customFormat="1">
      <c r="A316" s="8"/>
      <c r="B316" s="10"/>
      <c r="C316" s="8"/>
      <c r="H316" s="103"/>
      <c r="I316" s="103"/>
    </row>
    <row r="317" spans="1:9" s="5" customFormat="1">
      <c r="A317" s="8"/>
      <c r="B317" s="10"/>
      <c r="C317" s="8"/>
      <c r="H317" s="103"/>
      <c r="I317" s="103"/>
    </row>
    <row r="318" spans="1:9" s="5" customFormat="1">
      <c r="A318" s="8"/>
      <c r="B318" s="10"/>
      <c r="C318" s="8"/>
      <c r="H318" s="103"/>
      <c r="I318" s="103"/>
    </row>
    <row r="319" spans="1:9" s="5" customFormat="1">
      <c r="A319" s="8"/>
      <c r="B319" s="10"/>
      <c r="C319" s="8"/>
      <c r="H319" s="103"/>
      <c r="I319" s="103"/>
    </row>
    <row r="320" spans="1:9" s="5" customFormat="1">
      <c r="A320" s="8"/>
      <c r="B320" s="10"/>
      <c r="C320" s="8"/>
      <c r="H320" s="103"/>
      <c r="I320" s="103"/>
    </row>
    <row r="321" spans="1:9" s="5" customFormat="1">
      <c r="A321" s="8"/>
      <c r="B321" s="10"/>
      <c r="C321" s="8"/>
      <c r="H321" s="103"/>
      <c r="I321" s="103"/>
    </row>
    <row r="322" spans="1:9" s="5" customFormat="1">
      <c r="A322" s="8"/>
      <c r="B322" s="10"/>
      <c r="C322" s="8"/>
      <c r="H322" s="103"/>
      <c r="I322" s="103"/>
    </row>
    <row r="323" spans="1:9" s="5" customFormat="1">
      <c r="A323" s="8"/>
      <c r="B323" s="10"/>
      <c r="C323" s="8"/>
      <c r="H323" s="103"/>
      <c r="I323" s="103"/>
    </row>
    <row r="324" spans="1:9" s="5" customFormat="1">
      <c r="A324" s="8"/>
      <c r="B324" s="10"/>
      <c r="C324" s="8"/>
      <c r="H324" s="103"/>
      <c r="I324" s="103"/>
    </row>
    <row r="325" spans="1:9" s="5" customFormat="1">
      <c r="A325" s="8"/>
      <c r="B325" s="10"/>
      <c r="C325" s="8"/>
      <c r="H325" s="103"/>
      <c r="I325" s="103"/>
    </row>
    <row r="326" spans="1:9" s="5" customFormat="1">
      <c r="A326" s="8"/>
      <c r="B326" s="10"/>
      <c r="C326" s="8"/>
      <c r="H326" s="103"/>
      <c r="I326" s="103"/>
    </row>
    <row r="327" spans="1:9" s="5" customFormat="1">
      <c r="A327" s="8"/>
      <c r="B327" s="10"/>
      <c r="C327" s="8"/>
      <c r="H327" s="103"/>
      <c r="I327" s="103"/>
    </row>
    <row r="328" spans="1:9" s="5" customFormat="1">
      <c r="A328" s="8"/>
      <c r="B328" s="10"/>
      <c r="C328" s="8"/>
      <c r="H328" s="103"/>
      <c r="I328" s="103"/>
    </row>
    <row r="329" spans="1:9" s="5" customFormat="1">
      <c r="A329" s="8"/>
      <c r="B329" s="10"/>
      <c r="C329" s="8"/>
      <c r="H329" s="103"/>
      <c r="I329" s="103"/>
    </row>
    <row r="330" spans="1:9" s="5" customFormat="1">
      <c r="A330" s="8"/>
      <c r="B330" s="10"/>
      <c r="C330" s="8"/>
      <c r="H330" s="103"/>
      <c r="I330" s="103"/>
    </row>
    <row r="331" spans="1:9" s="5" customFormat="1">
      <c r="A331" s="8"/>
      <c r="B331" s="10"/>
      <c r="C331" s="8"/>
      <c r="H331" s="103"/>
      <c r="I331" s="103"/>
    </row>
    <row r="332" spans="1:9" s="5" customFormat="1">
      <c r="A332" s="8"/>
      <c r="B332" s="10"/>
      <c r="C332" s="8"/>
      <c r="H332" s="103"/>
      <c r="I332" s="103"/>
    </row>
    <row r="333" spans="1:9" s="5" customFormat="1">
      <c r="A333" s="8"/>
      <c r="B333" s="10"/>
      <c r="C333" s="8"/>
      <c r="H333" s="103"/>
      <c r="I333" s="103"/>
    </row>
    <row r="334" spans="1:9" s="5" customFormat="1">
      <c r="A334" s="8"/>
      <c r="B334" s="10"/>
      <c r="C334" s="8"/>
      <c r="H334" s="103"/>
      <c r="I334" s="103"/>
    </row>
    <row r="335" spans="1:9" s="5" customFormat="1">
      <c r="A335" s="8"/>
      <c r="B335" s="10"/>
      <c r="C335" s="8"/>
      <c r="H335" s="103"/>
      <c r="I335" s="103"/>
    </row>
    <row r="336" spans="1:9" s="5" customFormat="1">
      <c r="A336" s="8"/>
      <c r="B336" s="10"/>
      <c r="C336" s="8"/>
      <c r="H336" s="103"/>
      <c r="I336" s="103"/>
    </row>
    <row r="337" spans="1:9" s="5" customFormat="1">
      <c r="A337" s="8"/>
      <c r="B337" s="10"/>
      <c r="C337" s="8"/>
      <c r="H337" s="103"/>
      <c r="I337" s="103"/>
    </row>
    <row r="338" spans="1:9" s="5" customFormat="1">
      <c r="A338" s="8"/>
      <c r="B338" s="10"/>
      <c r="C338" s="8"/>
      <c r="H338" s="103"/>
      <c r="I338" s="103"/>
    </row>
    <row r="339" spans="1:9" s="5" customFormat="1">
      <c r="A339" s="8"/>
      <c r="B339" s="10"/>
      <c r="C339" s="8"/>
      <c r="H339" s="103"/>
      <c r="I339" s="103"/>
    </row>
    <row r="340" spans="1:9" s="5" customFormat="1">
      <c r="A340" s="8"/>
      <c r="B340" s="10"/>
      <c r="C340" s="8"/>
      <c r="H340" s="103"/>
      <c r="I340" s="103"/>
    </row>
    <row r="341" spans="1:9" s="5" customFormat="1">
      <c r="A341" s="8"/>
      <c r="B341" s="10"/>
      <c r="C341" s="8"/>
      <c r="H341" s="103"/>
      <c r="I341" s="103"/>
    </row>
    <row r="342" spans="1:9" s="5" customFormat="1">
      <c r="A342" s="8"/>
      <c r="B342" s="10"/>
      <c r="C342" s="8"/>
      <c r="H342" s="103"/>
      <c r="I342" s="103"/>
    </row>
    <row r="343" spans="1:9" s="5" customFormat="1">
      <c r="A343" s="8"/>
      <c r="B343" s="10"/>
      <c r="C343" s="8"/>
      <c r="H343" s="103"/>
      <c r="I343" s="103"/>
    </row>
    <row r="344" spans="1:9" s="5" customFormat="1">
      <c r="A344" s="8"/>
      <c r="B344" s="10"/>
      <c r="C344" s="8"/>
      <c r="H344" s="103"/>
      <c r="I344" s="103"/>
    </row>
    <row r="345" spans="1:9" s="5" customFormat="1">
      <c r="A345" s="8"/>
      <c r="B345" s="10"/>
      <c r="C345" s="8"/>
      <c r="H345" s="103"/>
      <c r="I345" s="103"/>
    </row>
    <row r="346" spans="1:9" s="5" customFormat="1">
      <c r="A346" s="8"/>
      <c r="B346" s="10"/>
      <c r="C346" s="8"/>
      <c r="H346" s="103"/>
      <c r="I346" s="103"/>
    </row>
    <row r="347" spans="1:9" s="5" customFormat="1">
      <c r="A347" s="8"/>
      <c r="B347" s="10"/>
      <c r="C347" s="8"/>
      <c r="H347" s="103"/>
      <c r="I347" s="103"/>
    </row>
    <row r="348" spans="1:9" s="5" customFormat="1">
      <c r="A348" s="8"/>
      <c r="B348" s="10"/>
      <c r="C348" s="8"/>
      <c r="H348" s="103"/>
      <c r="I348" s="103"/>
    </row>
    <row r="349" spans="1:9" s="5" customFormat="1">
      <c r="A349" s="8"/>
      <c r="B349" s="10"/>
      <c r="C349" s="8"/>
      <c r="H349" s="103"/>
      <c r="I349" s="103"/>
    </row>
    <row r="350" spans="1:9" s="5" customFormat="1">
      <c r="A350" s="8"/>
      <c r="B350" s="10"/>
      <c r="C350" s="8"/>
      <c r="H350" s="103"/>
      <c r="I350" s="103"/>
    </row>
    <row r="351" spans="1:9" s="5" customFormat="1">
      <c r="A351" s="8"/>
      <c r="B351" s="10"/>
      <c r="C351" s="8"/>
      <c r="H351" s="103"/>
      <c r="I351" s="103"/>
    </row>
    <row r="352" spans="1:9" s="5" customFormat="1">
      <c r="A352" s="8"/>
      <c r="B352" s="10"/>
      <c r="C352" s="8"/>
      <c r="H352" s="103"/>
      <c r="I352" s="103"/>
    </row>
    <row r="353" spans="1:9" s="5" customFormat="1">
      <c r="A353" s="8"/>
      <c r="B353" s="10"/>
      <c r="C353" s="8"/>
      <c r="H353" s="103"/>
      <c r="I353" s="103"/>
    </row>
    <row r="354" spans="1:9" s="5" customFormat="1">
      <c r="A354" s="8"/>
      <c r="B354" s="10"/>
      <c r="C354" s="8"/>
      <c r="H354" s="103"/>
      <c r="I354" s="103"/>
    </row>
    <row r="355" spans="1:9" s="5" customFormat="1">
      <c r="A355" s="8"/>
      <c r="B355" s="10"/>
      <c r="C355" s="8"/>
      <c r="H355" s="103"/>
      <c r="I355" s="103"/>
    </row>
    <row r="356" spans="1:9" s="5" customFormat="1">
      <c r="A356" s="8"/>
      <c r="B356" s="10"/>
      <c r="C356" s="8"/>
      <c r="H356" s="103"/>
      <c r="I356" s="103"/>
    </row>
    <row r="357" spans="1:9" s="5" customFormat="1">
      <c r="A357" s="8"/>
      <c r="B357" s="10"/>
      <c r="C357" s="8"/>
      <c r="H357" s="103"/>
      <c r="I357" s="103"/>
    </row>
    <row r="358" spans="1:9" s="5" customFormat="1">
      <c r="A358" s="8"/>
      <c r="B358" s="10"/>
      <c r="C358" s="8"/>
      <c r="H358" s="103"/>
      <c r="I358" s="103"/>
    </row>
    <row r="359" spans="1:9" s="5" customFormat="1">
      <c r="A359" s="8"/>
      <c r="B359" s="10"/>
      <c r="C359" s="8"/>
      <c r="H359" s="103"/>
      <c r="I359" s="103"/>
    </row>
    <row r="360" spans="1:9" s="5" customFormat="1">
      <c r="A360" s="8"/>
      <c r="B360" s="10"/>
      <c r="C360" s="8"/>
      <c r="H360" s="103"/>
      <c r="I360" s="103"/>
    </row>
    <row r="361" spans="1:9" s="5" customFormat="1">
      <c r="A361" s="8"/>
      <c r="B361" s="10"/>
      <c r="C361" s="8"/>
      <c r="H361" s="103"/>
      <c r="I361" s="103"/>
    </row>
    <row r="362" spans="1:9" s="5" customFormat="1">
      <c r="A362" s="8"/>
      <c r="B362" s="10"/>
      <c r="C362" s="8"/>
      <c r="H362" s="103"/>
      <c r="I362" s="103"/>
    </row>
    <row r="363" spans="1:9" s="5" customFormat="1">
      <c r="A363" s="8"/>
      <c r="B363" s="10"/>
      <c r="C363" s="8"/>
      <c r="H363" s="103"/>
      <c r="I363" s="103"/>
    </row>
    <row r="364" spans="1:9" s="5" customFormat="1">
      <c r="A364" s="8"/>
      <c r="B364" s="10"/>
      <c r="C364" s="8"/>
      <c r="H364" s="103"/>
      <c r="I364" s="103"/>
    </row>
    <row r="365" spans="1:9" s="5" customFormat="1">
      <c r="A365" s="8"/>
      <c r="B365" s="10"/>
      <c r="C365" s="8"/>
      <c r="H365" s="103"/>
      <c r="I365" s="103"/>
    </row>
    <row r="366" spans="1:9" s="5" customFormat="1">
      <c r="A366" s="8"/>
      <c r="B366" s="10"/>
      <c r="C366" s="8"/>
      <c r="H366" s="103"/>
      <c r="I366" s="103"/>
    </row>
    <row r="367" spans="1:9" s="5" customFormat="1">
      <c r="A367" s="8"/>
      <c r="B367" s="10"/>
      <c r="C367" s="8"/>
      <c r="H367" s="103"/>
      <c r="I367" s="103"/>
    </row>
    <row r="368" spans="1:9" s="5" customFormat="1">
      <c r="A368" s="8"/>
      <c r="B368" s="10"/>
      <c r="C368" s="8"/>
      <c r="H368" s="103"/>
      <c r="I368" s="103"/>
    </row>
    <row r="369" spans="1:9" s="5" customFormat="1">
      <c r="A369" s="8"/>
      <c r="B369" s="10"/>
      <c r="C369" s="8"/>
      <c r="H369" s="103"/>
      <c r="I369" s="103"/>
    </row>
    <row r="370" spans="1:9" s="5" customFormat="1">
      <c r="A370" s="8"/>
      <c r="B370" s="10"/>
      <c r="C370" s="8"/>
      <c r="H370" s="103"/>
      <c r="I370" s="103"/>
    </row>
    <row r="371" spans="1:9" s="5" customFormat="1">
      <c r="A371" s="8"/>
      <c r="B371" s="10"/>
      <c r="C371" s="8"/>
      <c r="H371" s="103"/>
      <c r="I371" s="103"/>
    </row>
    <row r="372" spans="1:9" s="5" customFormat="1">
      <c r="A372" s="8"/>
      <c r="B372" s="10"/>
      <c r="C372" s="8"/>
      <c r="H372" s="103"/>
      <c r="I372" s="103"/>
    </row>
    <row r="373" spans="1:9" s="5" customFormat="1">
      <c r="A373" s="8"/>
      <c r="B373" s="10"/>
      <c r="C373" s="8"/>
      <c r="H373" s="103"/>
      <c r="I373" s="103"/>
    </row>
    <row r="374" spans="1:9" s="5" customFormat="1">
      <c r="A374" s="8"/>
      <c r="B374" s="10"/>
      <c r="C374" s="8"/>
      <c r="H374" s="103"/>
      <c r="I374" s="103"/>
    </row>
    <row r="375" spans="1:9" s="5" customFormat="1">
      <c r="A375" s="8"/>
      <c r="B375" s="10"/>
      <c r="C375" s="8"/>
      <c r="H375" s="103"/>
      <c r="I375" s="103"/>
    </row>
    <row r="376" spans="1:9" s="5" customFormat="1">
      <c r="A376" s="8"/>
      <c r="B376" s="10"/>
      <c r="C376" s="8"/>
      <c r="H376" s="103"/>
      <c r="I376" s="103"/>
    </row>
    <row r="377" spans="1:9" s="5" customFormat="1">
      <c r="A377" s="8"/>
      <c r="B377" s="10"/>
      <c r="C377" s="8"/>
      <c r="H377" s="103"/>
      <c r="I377" s="103"/>
    </row>
    <row r="378" spans="1:9" s="5" customFormat="1">
      <c r="A378" s="8"/>
      <c r="B378" s="10"/>
      <c r="C378" s="8"/>
      <c r="H378" s="103"/>
      <c r="I378" s="103"/>
    </row>
    <row r="379" spans="1:9" s="5" customFormat="1">
      <c r="A379" s="8"/>
      <c r="B379" s="10"/>
      <c r="C379" s="8"/>
      <c r="H379" s="103"/>
      <c r="I379" s="103"/>
    </row>
    <row r="380" spans="1:9" s="5" customFormat="1">
      <c r="A380" s="8"/>
      <c r="B380" s="10"/>
      <c r="C380" s="8"/>
      <c r="H380" s="103"/>
      <c r="I380" s="103"/>
    </row>
    <row r="381" spans="1:9" s="5" customFormat="1">
      <c r="A381" s="8"/>
      <c r="B381" s="10"/>
      <c r="C381" s="8"/>
      <c r="H381" s="103"/>
      <c r="I381" s="103"/>
    </row>
    <row r="382" spans="1:9" s="5" customFormat="1">
      <c r="A382" s="8"/>
      <c r="B382" s="10"/>
      <c r="C382" s="8"/>
      <c r="H382" s="103"/>
      <c r="I382" s="103"/>
    </row>
    <row r="383" spans="1:9" s="5" customFormat="1">
      <c r="A383" s="8"/>
      <c r="B383" s="10"/>
      <c r="C383" s="8"/>
      <c r="H383" s="103"/>
      <c r="I383" s="103"/>
    </row>
    <row r="384" spans="1:9" s="5" customFormat="1">
      <c r="A384" s="8"/>
      <c r="B384" s="10"/>
      <c r="C384" s="8"/>
      <c r="H384" s="103"/>
      <c r="I384" s="103"/>
    </row>
    <row r="385" spans="1:9" s="5" customFormat="1">
      <c r="A385" s="8"/>
      <c r="B385" s="10"/>
      <c r="C385" s="8"/>
      <c r="H385" s="103"/>
      <c r="I385" s="103"/>
    </row>
    <row r="386" spans="1:9" s="5" customFormat="1">
      <c r="A386" s="8"/>
      <c r="B386" s="10"/>
      <c r="C386" s="8"/>
      <c r="H386" s="103"/>
      <c r="I386" s="103"/>
    </row>
    <row r="387" spans="1:9" s="5" customFormat="1">
      <c r="A387" s="8"/>
      <c r="B387" s="10"/>
      <c r="C387" s="8"/>
      <c r="H387" s="103"/>
      <c r="I387" s="103"/>
    </row>
    <row r="388" spans="1:9" s="5" customFormat="1">
      <c r="A388" s="8"/>
      <c r="B388" s="10"/>
      <c r="C388" s="8"/>
      <c r="H388" s="103"/>
      <c r="I388" s="103"/>
    </row>
    <row r="389" spans="1:9" s="5" customFormat="1">
      <c r="A389" s="8"/>
      <c r="B389" s="10"/>
      <c r="C389" s="8"/>
      <c r="H389" s="103"/>
      <c r="I389" s="103"/>
    </row>
    <row r="390" spans="1:9" s="5" customFormat="1">
      <c r="A390" s="8"/>
      <c r="B390" s="10"/>
      <c r="C390" s="8"/>
      <c r="H390" s="103"/>
      <c r="I390" s="103"/>
    </row>
    <row r="391" spans="1:9" s="5" customFormat="1">
      <c r="A391" s="8"/>
      <c r="B391" s="10"/>
      <c r="C391" s="8"/>
      <c r="H391" s="103"/>
      <c r="I391" s="103"/>
    </row>
    <row r="392" spans="1:9" s="5" customFormat="1">
      <c r="A392" s="8"/>
      <c r="B392" s="10"/>
      <c r="C392" s="8"/>
      <c r="H392" s="103"/>
      <c r="I392" s="103"/>
    </row>
    <row r="393" spans="1:9" s="5" customFormat="1">
      <c r="A393" s="8"/>
      <c r="B393" s="10"/>
      <c r="C393" s="8"/>
      <c r="H393" s="103"/>
      <c r="I393" s="103"/>
    </row>
    <row r="394" spans="1:9" s="5" customFormat="1">
      <c r="A394" s="8"/>
      <c r="B394" s="10"/>
      <c r="C394" s="8"/>
      <c r="H394" s="103"/>
      <c r="I394" s="103"/>
    </row>
    <row r="395" spans="1:9" s="5" customFormat="1">
      <c r="A395" s="8"/>
      <c r="B395" s="10"/>
      <c r="C395" s="8"/>
      <c r="H395" s="103"/>
      <c r="I395" s="103"/>
    </row>
    <row r="396" spans="1:9" s="5" customFormat="1">
      <c r="A396" s="8"/>
      <c r="B396" s="10"/>
      <c r="C396" s="8"/>
      <c r="H396" s="103"/>
      <c r="I396" s="103"/>
    </row>
    <row r="397" spans="1:9" s="5" customFormat="1">
      <c r="A397" s="8"/>
      <c r="B397" s="10"/>
      <c r="C397" s="8"/>
      <c r="H397" s="103"/>
      <c r="I397" s="103"/>
    </row>
    <row r="398" spans="1:9" s="5" customFormat="1">
      <c r="A398" s="8"/>
      <c r="B398" s="10"/>
      <c r="C398" s="8"/>
      <c r="H398" s="103"/>
      <c r="I398" s="103"/>
    </row>
    <row r="399" spans="1:9" s="5" customFormat="1">
      <c r="A399" s="8"/>
      <c r="B399" s="10"/>
      <c r="C399" s="8"/>
      <c r="H399" s="103"/>
      <c r="I399" s="103"/>
    </row>
    <row r="400" spans="1:9" s="5" customFormat="1">
      <c r="A400" s="8"/>
      <c r="B400" s="10"/>
      <c r="C400" s="8"/>
      <c r="H400" s="103"/>
      <c r="I400" s="103"/>
    </row>
    <row r="401" spans="1:9" s="5" customFormat="1">
      <c r="A401" s="8"/>
      <c r="B401" s="10"/>
      <c r="C401" s="8"/>
      <c r="H401" s="103"/>
      <c r="I401" s="103"/>
    </row>
    <row r="402" spans="1:9" s="5" customFormat="1">
      <c r="A402" s="8"/>
      <c r="B402" s="10"/>
      <c r="C402" s="8"/>
      <c r="H402" s="103"/>
      <c r="I402" s="103"/>
    </row>
    <row r="403" spans="1:9" s="5" customFormat="1">
      <c r="A403" s="8"/>
      <c r="B403" s="10"/>
      <c r="C403" s="8"/>
      <c r="H403" s="103"/>
      <c r="I403" s="103"/>
    </row>
    <row r="404" spans="1:9" s="5" customFormat="1">
      <c r="A404" s="8"/>
      <c r="B404" s="10"/>
      <c r="C404" s="8"/>
      <c r="H404" s="103"/>
      <c r="I404" s="103"/>
    </row>
    <row r="405" spans="1:9" s="5" customFormat="1">
      <c r="A405" s="8"/>
      <c r="B405" s="10"/>
      <c r="C405" s="8"/>
      <c r="H405" s="103"/>
      <c r="I405" s="103"/>
    </row>
    <row r="406" spans="1:9" s="5" customFormat="1">
      <c r="A406" s="8"/>
      <c r="B406" s="10"/>
      <c r="C406" s="8"/>
      <c r="H406" s="103"/>
      <c r="I406" s="103"/>
    </row>
    <row r="407" spans="1:9" s="5" customFormat="1">
      <c r="A407" s="8"/>
      <c r="B407" s="10"/>
      <c r="C407" s="8"/>
      <c r="H407" s="103"/>
      <c r="I407" s="103"/>
    </row>
    <row r="408" spans="1:9" s="5" customFormat="1">
      <c r="A408" s="8"/>
      <c r="B408" s="10"/>
      <c r="C408" s="8"/>
      <c r="H408" s="103"/>
      <c r="I408" s="103"/>
    </row>
    <row r="409" spans="1:9" s="5" customFormat="1">
      <c r="A409" s="8"/>
      <c r="B409" s="10"/>
      <c r="C409" s="8"/>
      <c r="H409" s="103"/>
      <c r="I409" s="103"/>
    </row>
    <row r="410" spans="1:9" s="5" customFormat="1">
      <c r="A410" s="8"/>
      <c r="B410" s="10"/>
      <c r="C410" s="8"/>
      <c r="H410" s="103"/>
      <c r="I410" s="103"/>
    </row>
    <row r="411" spans="1:9" s="5" customFormat="1">
      <c r="A411" s="8"/>
      <c r="B411" s="10"/>
      <c r="C411" s="8"/>
      <c r="H411" s="103"/>
      <c r="I411" s="103"/>
    </row>
    <row r="412" spans="1:9" s="5" customFormat="1">
      <c r="A412" s="8"/>
      <c r="B412" s="10"/>
      <c r="C412" s="8"/>
      <c r="H412" s="103"/>
      <c r="I412" s="103"/>
    </row>
    <row r="413" spans="1:9" s="5" customFormat="1">
      <c r="A413" s="8"/>
      <c r="B413" s="10"/>
      <c r="C413" s="8"/>
      <c r="H413" s="103"/>
      <c r="I413" s="103"/>
    </row>
    <row r="414" spans="1:9" s="5" customFormat="1">
      <c r="A414" s="8"/>
      <c r="B414" s="10"/>
      <c r="C414" s="8"/>
      <c r="H414" s="103"/>
      <c r="I414" s="103"/>
    </row>
    <row r="415" spans="1:9" s="5" customFormat="1">
      <c r="A415" s="8"/>
      <c r="B415" s="10"/>
      <c r="C415" s="8"/>
      <c r="H415" s="103"/>
      <c r="I415" s="103"/>
    </row>
    <row r="416" spans="1:9" s="5" customFormat="1">
      <c r="A416" s="8"/>
      <c r="B416" s="10"/>
      <c r="C416" s="8"/>
      <c r="H416" s="103"/>
      <c r="I416" s="103"/>
    </row>
    <row r="417" spans="1:9" s="5" customFormat="1">
      <c r="A417" s="8"/>
      <c r="B417" s="10"/>
      <c r="C417" s="8"/>
      <c r="H417" s="103"/>
      <c r="I417" s="103"/>
    </row>
    <row r="418" spans="1:9" s="5" customFormat="1">
      <c r="A418" s="8"/>
      <c r="B418" s="10"/>
      <c r="C418" s="8"/>
      <c r="H418" s="103"/>
      <c r="I418" s="103"/>
    </row>
    <row r="419" spans="1:9" s="5" customFormat="1">
      <c r="A419" s="8"/>
      <c r="B419" s="10"/>
      <c r="C419" s="8"/>
      <c r="H419" s="103"/>
      <c r="I419" s="103"/>
    </row>
    <row r="420" spans="1:9" s="5" customFormat="1">
      <c r="A420" s="8"/>
      <c r="B420" s="10"/>
      <c r="C420" s="8"/>
      <c r="H420" s="103"/>
      <c r="I420" s="103"/>
    </row>
    <row r="421" spans="1:9" s="5" customFormat="1">
      <c r="A421" s="8"/>
      <c r="B421" s="10"/>
      <c r="C421" s="8"/>
      <c r="H421" s="103"/>
      <c r="I421" s="103"/>
    </row>
    <row r="422" spans="1:9" s="5" customFormat="1">
      <c r="A422" s="8"/>
      <c r="B422" s="10"/>
      <c r="C422" s="8"/>
      <c r="H422" s="103"/>
      <c r="I422" s="103"/>
    </row>
    <row r="423" spans="1:9" s="5" customFormat="1">
      <c r="A423" s="8"/>
      <c r="B423" s="10"/>
      <c r="C423" s="8"/>
      <c r="H423" s="103"/>
      <c r="I423" s="103"/>
    </row>
    <row r="424" spans="1:9" s="5" customFormat="1">
      <c r="A424" s="8"/>
      <c r="B424" s="10"/>
      <c r="C424" s="8"/>
      <c r="H424" s="103"/>
      <c r="I424" s="103"/>
    </row>
    <row r="425" spans="1:9" s="5" customFormat="1">
      <c r="A425" s="8"/>
      <c r="B425" s="10"/>
      <c r="C425" s="8"/>
      <c r="H425" s="103"/>
      <c r="I425" s="103"/>
    </row>
    <row r="426" spans="1:9" s="5" customFormat="1">
      <c r="A426" s="8"/>
      <c r="B426" s="10"/>
      <c r="C426" s="8"/>
      <c r="H426" s="103"/>
      <c r="I426" s="103"/>
    </row>
    <row r="427" spans="1:9" s="5" customFormat="1">
      <c r="A427" s="8"/>
      <c r="B427" s="10"/>
      <c r="C427" s="8"/>
      <c r="H427" s="103"/>
      <c r="I427" s="103"/>
    </row>
    <row r="428" spans="1:9" s="5" customFormat="1">
      <c r="A428" s="8"/>
      <c r="B428" s="10"/>
      <c r="C428" s="8"/>
      <c r="H428" s="103"/>
      <c r="I428" s="103"/>
    </row>
    <row r="429" spans="1:9" s="5" customFormat="1">
      <c r="A429" s="8"/>
      <c r="B429" s="10"/>
      <c r="C429" s="8"/>
      <c r="H429" s="103"/>
      <c r="I429" s="103"/>
    </row>
    <row r="430" spans="1:9" s="5" customFormat="1">
      <c r="A430" s="8"/>
      <c r="B430" s="10"/>
      <c r="C430" s="8"/>
      <c r="H430" s="103"/>
      <c r="I430" s="103"/>
    </row>
    <row r="431" spans="1:9" s="5" customFormat="1">
      <c r="A431" s="8"/>
      <c r="B431" s="10"/>
      <c r="C431" s="8"/>
      <c r="H431" s="103"/>
      <c r="I431" s="103"/>
    </row>
    <row r="432" spans="1:9" s="5" customFormat="1">
      <c r="A432" s="8"/>
      <c r="B432" s="10"/>
      <c r="C432" s="8"/>
      <c r="H432" s="103"/>
      <c r="I432" s="103"/>
    </row>
    <row r="433" spans="1:9" s="5" customFormat="1">
      <c r="A433" s="8"/>
      <c r="B433" s="10"/>
      <c r="C433" s="8"/>
      <c r="H433" s="103"/>
      <c r="I433" s="103"/>
    </row>
  </sheetData>
  <dataConsolidate/>
  <mergeCells count="8">
    <mergeCell ref="B104:D104"/>
    <mergeCell ref="A105:D105"/>
    <mergeCell ref="A106:D106"/>
    <mergeCell ref="B101:D101"/>
    <mergeCell ref="A10:B10"/>
    <mergeCell ref="B100:D100"/>
    <mergeCell ref="B102:D102"/>
    <mergeCell ref="B103:D103"/>
  </mergeCells>
  <pageMargins left="0.11811023622047245" right="0.11811023622047245" top="0.19685039370078741" bottom="0" header="0.31496062992125984" footer="0.31496062992125984"/>
  <pageSetup paperSize="9" scale="56" orientation="portrait" horizontalDpi="4294967295" verticalDpi="4294967295" copies="2"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619796B-1483-0841-9090-F5E1A210B921}">
          <x14:formula1>
            <xm:f>'DATA OPT '!$A$8:$D$8</xm:f>
          </x14:formula1>
          <xm:sqref>D9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2784A-3120-4AE4-A52F-7DF6518DA519}">
  <dimension ref="A1:AM667"/>
  <sheetViews>
    <sheetView zoomScale="131" zoomScaleNormal="110" workbookViewId="0">
      <selection activeCell="D5" sqref="D5"/>
    </sheetView>
  </sheetViews>
  <sheetFormatPr baseColWidth="10" defaultColWidth="8.6640625" defaultRowHeight="15"/>
  <cols>
    <col min="1" max="1" width="61.1640625" customWidth="1"/>
    <col min="2" max="2" width="49.5" style="1" customWidth="1"/>
    <col min="3" max="3" width="55" style="1" customWidth="1"/>
    <col min="4" max="4" width="58.33203125" style="1" customWidth="1"/>
    <col min="5" max="5" width="13.83203125" style="34" customWidth="1"/>
    <col min="6" max="6" width="12" style="5" hidden="1" customWidth="1"/>
    <col min="7" max="7" width="0" style="5" hidden="1" customWidth="1"/>
    <col min="8" max="38" width="8.6640625" style="5"/>
  </cols>
  <sheetData>
    <row r="1" spans="1:38">
      <c r="A1" s="27" t="s">
        <v>6</v>
      </c>
      <c r="B1" s="26" t="s">
        <v>0</v>
      </c>
      <c r="C1" s="26" t="s">
        <v>20</v>
      </c>
      <c r="D1" s="26" t="s">
        <v>21</v>
      </c>
      <c r="E1" s="27" t="s">
        <v>8</v>
      </c>
      <c r="F1" s="27" t="s">
        <v>374</v>
      </c>
    </row>
    <row r="2" spans="1:38">
      <c r="A2" s="4" t="s">
        <v>379</v>
      </c>
      <c r="B2" s="4" t="s">
        <v>378</v>
      </c>
      <c r="C2" s="4" t="s">
        <v>377</v>
      </c>
      <c r="D2" s="4" t="s">
        <v>376</v>
      </c>
      <c r="E2" s="115">
        <f>905000+40000</f>
        <v>945000</v>
      </c>
      <c r="F2" s="102">
        <f>E2/G2</f>
        <v>472500</v>
      </c>
      <c r="G2" s="5">
        <v>2</v>
      </c>
    </row>
    <row r="3" spans="1:38">
      <c r="A3" s="37" t="s">
        <v>380</v>
      </c>
      <c r="B3" s="37" t="s">
        <v>381</v>
      </c>
      <c r="C3" s="37" t="s">
        <v>382</v>
      </c>
      <c r="D3" s="37" t="s">
        <v>383</v>
      </c>
      <c r="E3" s="115">
        <f>925000+40000</f>
        <v>965000</v>
      </c>
      <c r="F3" s="102">
        <f>E3/G3</f>
        <v>482500</v>
      </c>
      <c r="G3" s="5">
        <v>2</v>
      </c>
    </row>
    <row r="4" spans="1:38">
      <c r="A4" s="37" t="s">
        <v>70</v>
      </c>
      <c r="B4" s="37" t="s">
        <v>70</v>
      </c>
      <c r="C4" s="37" t="s">
        <v>70</v>
      </c>
      <c r="D4" s="37" t="s">
        <v>70</v>
      </c>
      <c r="E4" s="60"/>
    </row>
    <row r="5" spans="1:38" s="88" customFormat="1" ht="13" customHeight="1">
      <c r="A5" s="83" t="s">
        <v>414</v>
      </c>
      <c r="B5" s="84" t="s">
        <v>415</v>
      </c>
      <c r="C5" s="84" t="s">
        <v>416</v>
      </c>
      <c r="D5" s="85" t="s">
        <v>417</v>
      </c>
      <c r="E5" s="86"/>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row>
    <row r="6" spans="1:38" hidden="1">
      <c r="A6" s="4" t="s">
        <v>51</v>
      </c>
      <c r="B6" s="2" t="s">
        <v>52</v>
      </c>
      <c r="C6" s="4" t="s">
        <v>59</v>
      </c>
      <c r="D6" s="4" t="s">
        <v>53</v>
      </c>
      <c r="E6" s="59"/>
    </row>
    <row r="7" spans="1:38" ht="13" customHeight="1">
      <c r="A7" s="29" t="s">
        <v>116</v>
      </c>
      <c r="B7" s="30" t="s">
        <v>117</v>
      </c>
      <c r="C7" s="30" t="s">
        <v>118</v>
      </c>
      <c r="D7" s="31" t="s">
        <v>119</v>
      </c>
      <c r="E7" s="59"/>
    </row>
    <row r="8" spans="1:38">
      <c r="A8" s="4" t="s">
        <v>6</v>
      </c>
      <c r="B8" s="4" t="s">
        <v>0</v>
      </c>
      <c r="C8" s="4" t="s">
        <v>20</v>
      </c>
      <c r="D8" s="4" t="s">
        <v>21</v>
      </c>
      <c r="E8" s="61"/>
    </row>
    <row r="9" spans="1:38">
      <c r="A9" s="4" t="s">
        <v>66</v>
      </c>
      <c r="B9" s="12" t="s">
        <v>67</v>
      </c>
      <c r="C9" s="12" t="s">
        <v>68</v>
      </c>
      <c r="D9" s="12" t="s">
        <v>69</v>
      </c>
      <c r="E9" s="61"/>
    </row>
    <row r="10" spans="1:38">
      <c r="A10" s="4" t="s">
        <v>22</v>
      </c>
      <c r="B10" s="12" t="s">
        <v>27</v>
      </c>
      <c r="C10" s="12" t="s">
        <v>28</v>
      </c>
      <c r="D10" s="12" t="s">
        <v>40</v>
      </c>
      <c r="E10" s="61"/>
    </row>
    <row r="11" spans="1:38">
      <c r="A11" s="4" t="s">
        <v>7</v>
      </c>
      <c r="B11" s="12" t="s">
        <v>1</v>
      </c>
      <c r="C11" s="12" t="s">
        <v>29</v>
      </c>
      <c r="D11" s="12" t="s">
        <v>50</v>
      </c>
      <c r="E11" s="60"/>
    </row>
    <row r="12" spans="1:38">
      <c r="A12" s="4" t="s">
        <v>81</v>
      </c>
      <c r="B12" s="4" t="s">
        <v>94</v>
      </c>
      <c r="C12" s="4" t="s">
        <v>95</v>
      </c>
      <c r="D12" s="4" t="s">
        <v>96</v>
      </c>
      <c r="E12" s="60"/>
    </row>
    <row r="13" spans="1:38">
      <c r="A13" s="4" t="s">
        <v>82</v>
      </c>
      <c r="B13" s="4" t="s">
        <v>85</v>
      </c>
      <c r="C13" s="4" t="s">
        <v>83</v>
      </c>
      <c r="D13" s="4" t="s">
        <v>84</v>
      </c>
      <c r="E13" s="60"/>
    </row>
    <row r="14" spans="1:38">
      <c r="A14" s="4" t="s">
        <v>86</v>
      </c>
      <c r="B14" s="4" t="s">
        <v>87</v>
      </c>
      <c r="C14" s="4" t="s">
        <v>92</v>
      </c>
      <c r="D14" s="4" t="s">
        <v>93</v>
      </c>
      <c r="E14" s="61"/>
    </row>
    <row r="15" spans="1:38">
      <c r="A15" s="4" t="s">
        <v>9</v>
      </c>
      <c r="B15" s="12" t="s">
        <v>2</v>
      </c>
      <c r="C15" s="12" t="s">
        <v>30</v>
      </c>
      <c r="D15" s="12" t="s">
        <v>37</v>
      </c>
      <c r="E15" s="61"/>
    </row>
    <row r="16" spans="1:38">
      <c r="A16" s="4" t="s">
        <v>23</v>
      </c>
      <c r="B16" s="12" t="s">
        <v>31</v>
      </c>
      <c r="C16" s="12" t="s">
        <v>32</v>
      </c>
      <c r="D16" s="12" t="s">
        <v>38</v>
      </c>
      <c r="E16" s="61"/>
    </row>
    <row r="17" spans="1:38">
      <c r="A17" s="4" t="s">
        <v>10</v>
      </c>
      <c r="B17" s="12" t="s">
        <v>5</v>
      </c>
      <c r="C17" s="12" t="s">
        <v>33</v>
      </c>
      <c r="D17" s="12" t="s">
        <v>39</v>
      </c>
      <c r="E17" s="60"/>
    </row>
    <row r="18" spans="1:38">
      <c r="A18" s="4" t="s">
        <v>120</v>
      </c>
      <c r="B18" s="4" t="s">
        <v>120</v>
      </c>
      <c r="C18" s="4" t="s">
        <v>120</v>
      </c>
      <c r="D18" s="4" t="s">
        <v>120</v>
      </c>
      <c r="E18" s="61"/>
    </row>
    <row r="19" spans="1:38">
      <c r="A19" s="4" t="s">
        <v>193</v>
      </c>
      <c r="B19" s="12" t="s">
        <v>195</v>
      </c>
      <c r="C19" s="12" t="s">
        <v>197</v>
      </c>
      <c r="D19" s="12" t="s">
        <v>199</v>
      </c>
      <c r="E19" s="60"/>
    </row>
    <row r="20" spans="1:38">
      <c r="A20" s="4" t="s">
        <v>54</v>
      </c>
      <c r="B20" s="12" t="s">
        <v>55</v>
      </c>
      <c r="C20" s="12" t="s">
        <v>56</v>
      </c>
      <c r="D20" s="4" t="s">
        <v>57</v>
      </c>
      <c r="E20" s="61"/>
    </row>
    <row r="21" spans="1:38">
      <c r="A21" s="4" t="s">
        <v>194</v>
      </c>
      <c r="B21" s="12" t="s">
        <v>196</v>
      </c>
      <c r="C21" s="12" t="s">
        <v>198</v>
      </c>
      <c r="D21" s="12" t="s">
        <v>200</v>
      </c>
      <c r="E21" s="60"/>
    </row>
    <row r="22" spans="1:38" ht="147" customHeight="1">
      <c r="A22" s="32" t="s">
        <v>25</v>
      </c>
      <c r="B22" s="33" t="s">
        <v>65</v>
      </c>
      <c r="C22" s="33" t="s">
        <v>34</v>
      </c>
      <c r="D22" s="33" t="s">
        <v>41</v>
      </c>
      <c r="E22" s="33"/>
    </row>
    <row r="23" spans="1:38" ht="18" customHeight="1">
      <c r="A23" s="27" t="str">
        <f>A9</f>
        <v>MOTORIZZAZIONE ALTERNATIVA</v>
      </c>
      <c r="B23" s="27" t="str">
        <f t="shared" ref="B23:D23" si="0">B9</f>
        <v>ALTERNATIVE ENGINES</v>
      </c>
      <c r="C23" s="27" t="str">
        <f t="shared" si="0"/>
        <v>MOTORES ALTERNATIVOS</v>
      </c>
      <c r="D23" s="27" t="str">
        <f t="shared" si="0"/>
        <v>MOTEURS ALTERNATIFS</v>
      </c>
      <c r="E23" s="27" t="s">
        <v>8</v>
      </c>
    </row>
    <row r="24" spans="1:38" s="88" customFormat="1">
      <c r="A24" s="111" t="s">
        <v>392</v>
      </c>
      <c r="B24" s="111" t="s">
        <v>393</v>
      </c>
      <c r="C24" s="111" t="s">
        <v>393</v>
      </c>
      <c r="D24" s="111" t="s">
        <v>393</v>
      </c>
      <c r="E24" s="92">
        <v>70000</v>
      </c>
      <c r="F24" s="87"/>
      <c r="G24" s="87"/>
      <c r="H24" s="87"/>
      <c r="I24" s="87"/>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row>
    <row r="25" spans="1:38" ht="18" customHeight="1">
      <c r="A25" s="27" t="str">
        <f>A11</f>
        <v>FUNZIONALITA'</v>
      </c>
      <c r="B25" s="27" t="str">
        <f>B11</f>
        <v>FUNCTIONALITY</v>
      </c>
      <c r="C25" s="27" t="s">
        <v>29</v>
      </c>
      <c r="D25" s="27" t="s">
        <v>36</v>
      </c>
      <c r="E25" s="27"/>
    </row>
    <row r="26" spans="1:38" s="41" customFormat="1">
      <c r="A26" s="55" t="s">
        <v>316</v>
      </c>
      <c r="B26" s="55" t="s">
        <v>316</v>
      </c>
      <c r="C26" s="55" t="s">
        <v>316</v>
      </c>
      <c r="D26" s="55" t="s">
        <v>317</v>
      </c>
      <c r="E26" s="100">
        <v>500</v>
      </c>
      <c r="F26" s="110">
        <f>E26/G26</f>
        <v>166.66666666666666</v>
      </c>
      <c r="G26" s="40">
        <v>3</v>
      </c>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row>
    <row r="27" spans="1:38">
      <c r="A27" s="3" t="s">
        <v>327</v>
      </c>
      <c r="B27" s="3" t="s">
        <v>328</v>
      </c>
      <c r="C27" s="3" t="s">
        <v>329</v>
      </c>
      <c r="D27" s="3" t="s">
        <v>330</v>
      </c>
      <c r="E27" s="67">
        <v>12000</v>
      </c>
      <c r="F27" s="102">
        <f t="shared" ref="F27:F92" si="1">E27/G27</f>
        <v>4000</v>
      </c>
      <c r="G27" s="5">
        <v>3</v>
      </c>
    </row>
    <row r="28" spans="1:38">
      <c r="A28" s="55" t="s">
        <v>71</v>
      </c>
      <c r="B28" s="3" t="s">
        <v>100</v>
      </c>
      <c r="C28" s="3" t="s">
        <v>101</v>
      </c>
      <c r="D28" s="3" t="s">
        <v>354</v>
      </c>
      <c r="E28" s="92">
        <v>6000</v>
      </c>
      <c r="F28" s="102">
        <f t="shared" si="1"/>
        <v>2000</v>
      </c>
      <c r="G28" s="5">
        <v>3</v>
      </c>
    </row>
    <row r="29" spans="1:38" s="88" customFormat="1" ht="33" customHeight="1">
      <c r="A29" s="38" t="s">
        <v>242</v>
      </c>
      <c r="B29" s="38" t="s">
        <v>243</v>
      </c>
      <c r="C29" s="38" t="s">
        <v>244</v>
      </c>
      <c r="D29" s="38" t="s">
        <v>245</v>
      </c>
      <c r="E29" s="92">
        <v>22000</v>
      </c>
      <c r="F29" s="102">
        <f t="shared" si="1"/>
        <v>7333.333333333333</v>
      </c>
      <c r="G29" s="5">
        <v>3</v>
      </c>
      <c r="H29" s="87"/>
      <c r="I29" s="87"/>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row>
    <row r="30" spans="1:38" ht="42" customHeight="1">
      <c r="A30" s="56" t="s">
        <v>184</v>
      </c>
      <c r="B30" s="56" t="s">
        <v>185</v>
      </c>
      <c r="C30" s="56" t="s">
        <v>186</v>
      </c>
      <c r="D30" s="56" t="s">
        <v>187</v>
      </c>
      <c r="E30" s="92">
        <v>26000</v>
      </c>
      <c r="F30" s="102">
        <f t="shared" si="1"/>
        <v>8666.6666666666661</v>
      </c>
      <c r="G30" s="5">
        <v>3</v>
      </c>
    </row>
    <row r="31" spans="1:38">
      <c r="A31" s="55" t="s">
        <v>343</v>
      </c>
      <c r="B31" s="55" t="s">
        <v>344</v>
      </c>
      <c r="C31" s="55" t="s">
        <v>345</v>
      </c>
      <c r="D31" s="55" t="s">
        <v>346</v>
      </c>
      <c r="E31" s="92">
        <v>15000</v>
      </c>
      <c r="F31" s="102">
        <f t="shared" si="1"/>
        <v>5000</v>
      </c>
      <c r="G31" s="5">
        <v>3</v>
      </c>
    </row>
    <row r="32" spans="1:38">
      <c r="A32" s="3" t="s">
        <v>72</v>
      </c>
      <c r="B32" s="3" t="s">
        <v>73</v>
      </c>
      <c r="C32" s="3" t="s">
        <v>74</v>
      </c>
      <c r="D32" s="3" t="s">
        <v>75</v>
      </c>
      <c r="E32" s="89">
        <v>800</v>
      </c>
      <c r="F32" s="102">
        <f t="shared" si="1"/>
        <v>266.66666666666669</v>
      </c>
      <c r="G32" s="5">
        <v>3</v>
      </c>
    </row>
    <row r="33" spans="1:38">
      <c r="A33" s="55" t="s">
        <v>211</v>
      </c>
      <c r="B33" s="3" t="s">
        <v>212</v>
      </c>
      <c r="C33" s="3" t="s">
        <v>213</v>
      </c>
      <c r="D33" s="3" t="s">
        <v>214</v>
      </c>
      <c r="E33" s="99">
        <v>6500</v>
      </c>
      <c r="F33" s="102">
        <f t="shared" si="1"/>
        <v>2166.6666666666665</v>
      </c>
      <c r="G33" s="5">
        <v>3</v>
      </c>
    </row>
    <row r="34" spans="1:38">
      <c r="A34" s="3" t="s">
        <v>291</v>
      </c>
      <c r="B34" s="3" t="s">
        <v>286</v>
      </c>
      <c r="C34" s="3" t="s">
        <v>292</v>
      </c>
      <c r="D34" s="3" t="s">
        <v>293</v>
      </c>
      <c r="E34" s="92">
        <v>19000</v>
      </c>
      <c r="F34" s="102">
        <f t="shared" si="1"/>
        <v>6333.333333333333</v>
      </c>
      <c r="G34" s="5">
        <v>3</v>
      </c>
    </row>
    <row r="35" spans="1:38">
      <c r="A35" s="3" t="s">
        <v>290</v>
      </c>
      <c r="B35" s="3" t="s">
        <v>289</v>
      </c>
      <c r="C35" s="3" t="s">
        <v>288</v>
      </c>
      <c r="D35" s="3" t="s">
        <v>287</v>
      </c>
      <c r="E35" s="92">
        <v>25000</v>
      </c>
      <c r="F35" s="102">
        <f t="shared" si="1"/>
        <v>8333.3333333333339</v>
      </c>
      <c r="G35" s="5">
        <v>3</v>
      </c>
    </row>
    <row r="36" spans="1:38">
      <c r="A36" s="3" t="s">
        <v>151</v>
      </c>
      <c r="B36" s="3" t="s">
        <v>152</v>
      </c>
      <c r="C36" s="3" t="s">
        <v>153</v>
      </c>
      <c r="D36" s="3" t="s">
        <v>355</v>
      </c>
      <c r="E36" s="62">
        <v>8000</v>
      </c>
      <c r="F36" s="102">
        <f t="shared" si="1"/>
        <v>2666.6666666666665</v>
      </c>
      <c r="G36" s="5">
        <v>3</v>
      </c>
    </row>
    <row r="37" spans="1:38">
      <c r="A37" s="3" t="s">
        <v>158</v>
      </c>
      <c r="B37" s="3" t="s">
        <v>158</v>
      </c>
      <c r="C37" s="3" t="s">
        <v>159</v>
      </c>
      <c r="D37" s="3" t="s">
        <v>160</v>
      </c>
      <c r="E37" s="62">
        <v>2500</v>
      </c>
      <c r="F37" s="102">
        <f t="shared" si="1"/>
        <v>833.33333333333337</v>
      </c>
      <c r="G37" s="5">
        <v>3</v>
      </c>
    </row>
    <row r="38" spans="1:38" s="88" customFormat="1">
      <c r="A38" s="55" t="s">
        <v>215</v>
      </c>
      <c r="B38" s="3" t="s">
        <v>216</v>
      </c>
      <c r="C38" s="3" t="s">
        <v>217</v>
      </c>
      <c r="D38" s="3" t="s">
        <v>218</v>
      </c>
      <c r="E38" s="89">
        <v>25000</v>
      </c>
      <c r="F38" s="102">
        <f t="shared" si="1"/>
        <v>8333.3333333333339</v>
      </c>
      <c r="G38" s="5">
        <v>3</v>
      </c>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row>
    <row r="39" spans="1:38" ht="16">
      <c r="A39" s="38" t="s">
        <v>219</v>
      </c>
      <c r="B39" s="38" t="s">
        <v>220</v>
      </c>
      <c r="C39" s="38" t="s">
        <v>221</v>
      </c>
      <c r="D39" s="38" t="s">
        <v>356</v>
      </c>
      <c r="E39" s="62">
        <v>300</v>
      </c>
      <c r="F39" s="102">
        <f t="shared" si="1"/>
        <v>100</v>
      </c>
      <c r="G39" s="5">
        <v>3</v>
      </c>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row>
    <row r="40" spans="1:38">
      <c r="A40" s="3" t="s">
        <v>122</v>
      </c>
      <c r="B40" s="3" t="s">
        <v>125</v>
      </c>
      <c r="C40" s="3" t="s">
        <v>124</v>
      </c>
      <c r="D40" s="3" t="s">
        <v>123</v>
      </c>
      <c r="E40" s="62">
        <v>20000</v>
      </c>
      <c r="F40" s="102">
        <f t="shared" si="1"/>
        <v>6666.666666666667</v>
      </c>
      <c r="G40" s="5">
        <v>3</v>
      </c>
    </row>
    <row r="41" spans="1:38">
      <c r="A41" s="3" t="s">
        <v>246</v>
      </c>
      <c r="B41" s="3" t="s">
        <v>247</v>
      </c>
      <c r="C41" s="3" t="s">
        <v>248</v>
      </c>
      <c r="D41" s="3" t="s">
        <v>357</v>
      </c>
      <c r="E41" s="92">
        <f>18000*2.5</f>
        <v>45000</v>
      </c>
      <c r="F41" s="102">
        <f t="shared" si="1"/>
        <v>15000</v>
      </c>
      <c r="G41" s="5">
        <v>3</v>
      </c>
    </row>
    <row r="42" spans="1:38">
      <c r="A42" s="3" t="s">
        <v>103</v>
      </c>
      <c r="B42" s="3" t="s">
        <v>102</v>
      </c>
      <c r="C42" s="3" t="s">
        <v>104</v>
      </c>
      <c r="D42" s="3" t="s">
        <v>358</v>
      </c>
      <c r="E42" s="89">
        <v>17000</v>
      </c>
      <c r="F42" s="102">
        <f t="shared" si="1"/>
        <v>8500</v>
      </c>
      <c r="G42" s="5">
        <v>2</v>
      </c>
    </row>
    <row r="43" spans="1:38">
      <c r="A43" s="3" t="s">
        <v>145</v>
      </c>
      <c r="B43" s="3" t="s">
        <v>146</v>
      </c>
      <c r="C43" s="3" t="s">
        <v>147</v>
      </c>
      <c r="D43" s="3" t="s">
        <v>369</v>
      </c>
      <c r="E43" s="89">
        <v>17000</v>
      </c>
      <c r="F43" s="102">
        <f t="shared" si="1"/>
        <v>8500</v>
      </c>
      <c r="G43" s="5">
        <v>2</v>
      </c>
    </row>
    <row r="44" spans="1:38">
      <c r="A44" s="3" t="s">
        <v>410</v>
      </c>
      <c r="B44" s="3" t="s">
        <v>411</v>
      </c>
      <c r="C44" s="3" t="s">
        <v>412</v>
      </c>
      <c r="D44" s="3" t="s">
        <v>413</v>
      </c>
      <c r="E44" s="89">
        <v>27000</v>
      </c>
      <c r="F44" s="102">
        <f t="shared" si="1"/>
        <v>13500</v>
      </c>
      <c r="G44" s="5">
        <v>2</v>
      </c>
    </row>
    <row r="45" spans="1:38">
      <c r="A45" s="3" t="s">
        <v>294</v>
      </c>
      <c r="B45" s="3" t="s">
        <v>295</v>
      </c>
      <c r="C45" s="3" t="s">
        <v>296</v>
      </c>
      <c r="D45" s="3" t="s">
        <v>297</v>
      </c>
      <c r="E45" s="92">
        <v>6000</v>
      </c>
      <c r="F45" s="102">
        <f t="shared" si="1"/>
        <v>2000</v>
      </c>
      <c r="G45" s="5">
        <v>3</v>
      </c>
    </row>
    <row r="46" spans="1:38">
      <c r="A46" s="55" t="s">
        <v>322</v>
      </c>
      <c r="B46" s="3" t="s">
        <v>298</v>
      </c>
      <c r="C46" s="3" t="s">
        <v>299</v>
      </c>
      <c r="D46" s="3" t="s">
        <v>300</v>
      </c>
      <c r="E46" s="92">
        <v>1500</v>
      </c>
      <c r="F46" s="102">
        <f t="shared" si="1"/>
        <v>500</v>
      </c>
      <c r="G46" s="5">
        <v>3</v>
      </c>
    </row>
    <row r="47" spans="1:38">
      <c r="A47" s="55" t="s">
        <v>222</v>
      </c>
      <c r="B47" s="3" t="s">
        <v>223</v>
      </c>
      <c r="C47" s="3" t="s">
        <v>224</v>
      </c>
      <c r="D47" s="3" t="s">
        <v>225</v>
      </c>
      <c r="E47" s="92">
        <v>3000</v>
      </c>
      <c r="F47" s="102">
        <f t="shared" si="1"/>
        <v>1000</v>
      </c>
      <c r="G47" s="5">
        <v>3</v>
      </c>
    </row>
    <row r="48" spans="1:38" s="41" customFormat="1">
      <c r="A48" s="55" t="s">
        <v>335</v>
      </c>
      <c r="B48" s="55" t="s">
        <v>336</v>
      </c>
      <c r="C48" s="55" t="s">
        <v>336</v>
      </c>
      <c r="D48" s="55" t="s">
        <v>336</v>
      </c>
      <c r="E48" s="100">
        <v>4000</v>
      </c>
      <c r="F48" s="110">
        <f t="shared" si="1"/>
        <v>1333.3333333333333</v>
      </c>
      <c r="G48" s="40">
        <v>3</v>
      </c>
      <c r="H48" s="40"/>
      <c r="I48" s="40"/>
      <c r="J48" s="40"/>
      <c r="K48" s="40"/>
      <c r="L48" s="40"/>
      <c r="M48" s="40"/>
      <c r="N48" s="40"/>
      <c r="O48" s="40"/>
      <c r="P48" s="40"/>
      <c r="Q48" s="40"/>
      <c r="R48" s="40"/>
      <c r="S48" s="40"/>
      <c r="T48" s="40"/>
      <c r="U48" s="40"/>
      <c r="V48" s="40"/>
      <c r="W48" s="40"/>
      <c r="X48" s="40"/>
      <c r="Y48" s="40"/>
      <c r="Z48" s="40"/>
      <c r="AA48" s="40"/>
      <c r="AB48" s="40"/>
      <c r="AC48" s="40"/>
      <c r="AD48" s="40"/>
      <c r="AE48" s="40"/>
      <c r="AF48" s="40"/>
      <c r="AG48" s="40"/>
      <c r="AH48" s="40"/>
      <c r="AI48" s="40"/>
      <c r="AJ48" s="40"/>
      <c r="AK48" s="40"/>
      <c r="AL48" s="40"/>
    </row>
    <row r="49" spans="1:38">
      <c r="A49" s="3" t="s">
        <v>331</v>
      </c>
      <c r="B49" s="3" t="s">
        <v>332</v>
      </c>
      <c r="C49" s="3" t="s">
        <v>333</v>
      </c>
      <c r="D49" s="3" t="s">
        <v>334</v>
      </c>
      <c r="E49" s="89">
        <v>3000</v>
      </c>
      <c r="F49" s="102">
        <f t="shared" si="1"/>
        <v>1000</v>
      </c>
      <c r="G49" s="5">
        <v>3</v>
      </c>
    </row>
    <row r="50" spans="1:38" ht="32">
      <c r="A50" s="56" t="s">
        <v>252</v>
      </c>
      <c r="B50" s="56" t="s">
        <v>253</v>
      </c>
      <c r="C50" s="56" t="s">
        <v>254</v>
      </c>
      <c r="D50" s="56" t="s">
        <v>255</v>
      </c>
      <c r="E50" s="92">
        <v>6000</v>
      </c>
      <c r="F50" s="102">
        <f t="shared" si="1"/>
        <v>2000</v>
      </c>
      <c r="G50" s="5">
        <v>3</v>
      </c>
    </row>
    <row r="51" spans="1:38">
      <c r="A51" s="3" t="s">
        <v>249</v>
      </c>
      <c r="B51" s="3" t="s">
        <v>250</v>
      </c>
      <c r="C51" s="3" t="s">
        <v>251</v>
      </c>
      <c r="D51" s="3" t="s">
        <v>342</v>
      </c>
      <c r="E51" s="89">
        <v>100000</v>
      </c>
      <c r="F51" s="102">
        <f t="shared" si="1"/>
        <v>50000</v>
      </c>
      <c r="G51" s="5">
        <v>2</v>
      </c>
    </row>
    <row r="52" spans="1:38">
      <c r="A52" s="3" t="s">
        <v>341</v>
      </c>
      <c r="B52" s="3" t="s">
        <v>341</v>
      </c>
      <c r="C52" s="3" t="s">
        <v>341</v>
      </c>
      <c r="D52" s="3" t="s">
        <v>341</v>
      </c>
      <c r="E52" s="89">
        <v>80000</v>
      </c>
      <c r="F52" s="102">
        <f t="shared" si="1"/>
        <v>40000</v>
      </c>
      <c r="G52" s="5">
        <v>2</v>
      </c>
    </row>
    <row r="53" spans="1:38">
      <c r="A53" s="55" t="s">
        <v>337</v>
      </c>
      <c r="B53" s="3" t="s">
        <v>338</v>
      </c>
      <c r="C53" s="3" t="s">
        <v>339</v>
      </c>
      <c r="D53" s="3" t="s">
        <v>340</v>
      </c>
      <c r="E53" s="67">
        <v>5000</v>
      </c>
      <c r="F53" s="102">
        <f t="shared" si="1"/>
        <v>1666.6666666666667</v>
      </c>
      <c r="G53" s="5">
        <v>3</v>
      </c>
    </row>
    <row r="54" spans="1:38">
      <c r="A54" s="3" t="s">
        <v>148</v>
      </c>
      <c r="B54" s="3" t="s">
        <v>149</v>
      </c>
      <c r="C54" s="3" t="s">
        <v>150</v>
      </c>
      <c r="D54" s="3" t="s">
        <v>359</v>
      </c>
      <c r="E54" s="62">
        <v>2500</v>
      </c>
      <c r="F54" s="102">
        <f t="shared" si="1"/>
        <v>833.33333333333337</v>
      </c>
      <c r="G54" s="5">
        <v>3</v>
      </c>
    </row>
    <row r="55" spans="1:38">
      <c r="A55" s="3" t="s">
        <v>105</v>
      </c>
      <c r="B55" s="3" t="s">
        <v>106</v>
      </c>
      <c r="C55" s="3" t="s">
        <v>106</v>
      </c>
      <c r="D55" s="3" t="s">
        <v>106</v>
      </c>
      <c r="E55" s="92">
        <v>25000</v>
      </c>
      <c r="F55" s="102">
        <f t="shared" si="1"/>
        <v>8333.3333333333339</v>
      </c>
      <c r="G55" s="5">
        <v>3</v>
      </c>
    </row>
    <row r="56" spans="1:38" s="88" customFormat="1" ht="16.25" customHeight="1">
      <c r="A56" s="55" t="s">
        <v>226</v>
      </c>
      <c r="B56" s="98" t="s">
        <v>227</v>
      </c>
      <c r="C56" s="55" t="s">
        <v>228</v>
      </c>
      <c r="D56" s="98" t="s">
        <v>229</v>
      </c>
      <c r="E56" s="97">
        <v>3000</v>
      </c>
      <c r="F56" s="102">
        <f t="shared" si="1"/>
        <v>1000</v>
      </c>
      <c r="G56" s="5">
        <v>3</v>
      </c>
      <c r="H56" s="87"/>
      <c r="I56" s="87"/>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7"/>
    </row>
    <row r="57" spans="1:38">
      <c r="A57" s="27" t="str">
        <f>A12</f>
        <v>ESTERNI</v>
      </c>
      <c r="B57" s="27" t="str">
        <f>B12</f>
        <v>EXTERIORS</v>
      </c>
      <c r="C57" s="27" t="str">
        <f>C12</f>
        <v>EXTERIORES</v>
      </c>
      <c r="D57" s="27" t="str">
        <f>D12</f>
        <v>EXTÉRIEURS</v>
      </c>
      <c r="E57" s="27"/>
    </row>
    <row r="58" spans="1:38">
      <c r="A58" s="3" t="s">
        <v>110</v>
      </c>
      <c r="B58" s="3" t="s">
        <v>169</v>
      </c>
      <c r="C58" s="3" t="s">
        <v>111</v>
      </c>
      <c r="D58" s="3" t="s">
        <v>112</v>
      </c>
      <c r="E58" s="62">
        <v>1000</v>
      </c>
      <c r="F58" s="102">
        <f t="shared" si="1"/>
        <v>333.33333333333331</v>
      </c>
      <c r="G58" s="5">
        <v>3</v>
      </c>
    </row>
    <row r="59" spans="1:38" s="41" customFormat="1">
      <c r="A59" s="55" t="s">
        <v>256</v>
      </c>
      <c r="B59" s="55" t="s">
        <v>257</v>
      </c>
      <c r="C59" s="55" t="s">
        <v>258</v>
      </c>
      <c r="D59" s="55" t="s">
        <v>259</v>
      </c>
      <c r="E59" s="100">
        <v>3000</v>
      </c>
      <c r="F59" s="102">
        <f t="shared" si="1"/>
        <v>1000</v>
      </c>
      <c r="G59" s="5">
        <v>3</v>
      </c>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row>
    <row r="60" spans="1:38" ht="16">
      <c r="A60" s="38" t="s">
        <v>230</v>
      </c>
      <c r="B60" s="56" t="s">
        <v>231</v>
      </c>
      <c r="C60" s="3" t="s">
        <v>232</v>
      </c>
      <c r="D60" s="3" t="s">
        <v>233</v>
      </c>
      <c r="E60" s="89">
        <v>5500</v>
      </c>
      <c r="F60" s="102">
        <f t="shared" si="1"/>
        <v>1833.3333333333333</v>
      </c>
      <c r="G60" s="5">
        <v>3</v>
      </c>
    </row>
    <row r="61" spans="1:38" ht="16">
      <c r="A61" s="38" t="s">
        <v>173</v>
      </c>
      <c r="B61" s="56" t="s">
        <v>174</v>
      </c>
      <c r="C61" s="3" t="s">
        <v>175</v>
      </c>
      <c r="D61" s="3" t="s">
        <v>176</v>
      </c>
      <c r="E61" s="67">
        <v>8000</v>
      </c>
      <c r="F61" s="102">
        <f t="shared" si="1"/>
        <v>2666.6666666666665</v>
      </c>
      <c r="G61" s="5">
        <v>3</v>
      </c>
    </row>
    <row r="62" spans="1:38">
      <c r="A62" s="3" t="s">
        <v>260</v>
      </c>
      <c r="B62" s="3" t="s">
        <v>261</v>
      </c>
      <c r="C62" s="55" t="s">
        <v>262</v>
      </c>
      <c r="D62" s="55" t="s">
        <v>263</v>
      </c>
      <c r="E62" s="67">
        <v>300</v>
      </c>
      <c r="F62" s="102">
        <f t="shared" si="1"/>
        <v>100</v>
      </c>
      <c r="G62" s="5">
        <v>3</v>
      </c>
    </row>
    <row r="63" spans="1:38" s="41" customFormat="1" ht="16">
      <c r="A63" s="3" t="s">
        <v>113</v>
      </c>
      <c r="B63" s="56" t="s">
        <v>114</v>
      </c>
      <c r="C63" s="56" t="s">
        <v>115</v>
      </c>
      <c r="D63" s="56" t="s">
        <v>360</v>
      </c>
      <c r="E63" s="62">
        <v>1000</v>
      </c>
      <c r="F63" s="102">
        <f t="shared" si="1"/>
        <v>333.33333333333331</v>
      </c>
      <c r="G63" s="5">
        <v>3</v>
      </c>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row>
    <row r="64" spans="1:38" s="41" customFormat="1">
      <c r="A64" s="55" t="s">
        <v>88</v>
      </c>
      <c r="B64" s="55" t="s">
        <v>89</v>
      </c>
      <c r="C64" s="55" t="s">
        <v>90</v>
      </c>
      <c r="D64" s="55" t="s">
        <v>91</v>
      </c>
      <c r="E64" s="62">
        <v>4000</v>
      </c>
      <c r="F64" s="102">
        <f t="shared" si="1"/>
        <v>1333.3333333333333</v>
      </c>
      <c r="G64" s="5">
        <v>3</v>
      </c>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c r="AL64" s="40"/>
    </row>
    <row r="65" spans="1:38" s="113" customFormat="1">
      <c r="A65" s="101" t="s">
        <v>394</v>
      </c>
      <c r="B65" s="101" t="s">
        <v>395</v>
      </c>
      <c r="C65" s="101" t="s">
        <v>396</v>
      </c>
      <c r="D65" s="101" t="s">
        <v>397</v>
      </c>
      <c r="E65" s="99">
        <v>2000</v>
      </c>
      <c r="F65" s="102">
        <f t="shared" si="1"/>
        <v>666.66666666666663</v>
      </c>
      <c r="G65" s="87">
        <v>3</v>
      </c>
      <c r="H65" s="112"/>
      <c r="I65" s="112"/>
      <c r="J65" s="112"/>
      <c r="K65" s="112"/>
      <c r="L65" s="112"/>
      <c r="M65" s="112"/>
      <c r="N65" s="112"/>
      <c r="O65" s="112"/>
      <c r="P65" s="112"/>
      <c r="Q65" s="112"/>
      <c r="R65" s="112"/>
      <c r="S65" s="112"/>
      <c r="T65" s="112"/>
      <c r="U65" s="112"/>
      <c r="V65" s="112"/>
      <c r="W65" s="112"/>
      <c r="X65" s="112"/>
      <c r="Y65" s="112"/>
      <c r="Z65" s="112"/>
      <c r="AA65" s="112"/>
      <c r="AB65" s="112"/>
      <c r="AC65" s="112"/>
      <c r="AD65" s="112"/>
      <c r="AE65" s="112"/>
      <c r="AF65" s="112"/>
      <c r="AG65" s="112"/>
      <c r="AH65" s="112"/>
      <c r="AI65" s="112"/>
      <c r="AJ65" s="112"/>
      <c r="AK65" s="112"/>
      <c r="AL65" s="112"/>
    </row>
    <row r="66" spans="1:38" s="113" customFormat="1">
      <c r="A66" s="101" t="s">
        <v>401</v>
      </c>
      <c r="B66" s="101" t="s">
        <v>400</v>
      </c>
      <c r="C66" s="101" t="s">
        <v>399</v>
      </c>
      <c r="D66" s="101" t="s">
        <v>398</v>
      </c>
      <c r="E66" s="99">
        <v>2500</v>
      </c>
      <c r="F66" s="102">
        <f t="shared" si="1"/>
        <v>833.33333333333337</v>
      </c>
      <c r="G66" s="87">
        <v>3</v>
      </c>
      <c r="H66" s="112"/>
      <c r="I66" s="112"/>
      <c r="J66" s="112"/>
      <c r="K66" s="112"/>
      <c r="L66" s="112"/>
      <c r="M66" s="112"/>
      <c r="N66" s="112"/>
      <c r="O66" s="112"/>
      <c r="P66" s="112"/>
      <c r="Q66" s="112"/>
      <c r="R66" s="112"/>
      <c r="S66" s="112"/>
      <c r="T66" s="112"/>
      <c r="U66" s="112"/>
      <c r="V66" s="112"/>
      <c r="W66" s="112"/>
      <c r="X66" s="112"/>
      <c r="Y66" s="112"/>
      <c r="Z66" s="112"/>
      <c r="AA66" s="112"/>
      <c r="AB66" s="112"/>
      <c r="AC66" s="112"/>
      <c r="AD66" s="112"/>
      <c r="AE66" s="112"/>
      <c r="AF66" s="112"/>
      <c r="AG66" s="112"/>
      <c r="AH66" s="112"/>
      <c r="AI66" s="112"/>
      <c r="AJ66" s="112"/>
      <c r="AK66" s="112"/>
      <c r="AL66" s="112"/>
    </row>
    <row r="67" spans="1:38" s="113" customFormat="1">
      <c r="A67" s="101" t="s">
        <v>402</v>
      </c>
      <c r="B67" s="101" t="s">
        <v>403</v>
      </c>
      <c r="C67" s="101" t="s">
        <v>404</v>
      </c>
      <c r="D67" s="101" t="s">
        <v>405</v>
      </c>
      <c r="E67" s="99">
        <v>1500</v>
      </c>
      <c r="F67" s="102">
        <f t="shared" si="1"/>
        <v>500</v>
      </c>
      <c r="G67" s="87">
        <v>3</v>
      </c>
      <c r="H67" s="112"/>
      <c r="I67" s="112"/>
      <c r="J67" s="112"/>
      <c r="K67" s="112"/>
      <c r="L67" s="112"/>
      <c r="M67" s="112"/>
      <c r="N67" s="112"/>
      <c r="O67" s="112"/>
      <c r="P67" s="112"/>
      <c r="Q67" s="112"/>
      <c r="R67" s="112"/>
      <c r="S67" s="112"/>
      <c r="T67" s="112"/>
      <c r="U67" s="112"/>
      <c r="V67" s="112"/>
      <c r="W67" s="112"/>
      <c r="X67" s="112"/>
      <c r="Y67" s="112"/>
      <c r="Z67" s="112"/>
      <c r="AA67" s="112"/>
      <c r="AB67" s="112"/>
      <c r="AC67" s="112"/>
      <c r="AD67" s="112"/>
      <c r="AE67" s="112"/>
      <c r="AF67" s="112"/>
      <c r="AG67" s="112"/>
      <c r="AH67" s="112"/>
      <c r="AI67" s="112"/>
      <c r="AJ67" s="112"/>
      <c r="AK67" s="112"/>
      <c r="AL67" s="112"/>
    </row>
    <row r="68" spans="1:38">
      <c r="A68" s="3" t="s">
        <v>121</v>
      </c>
      <c r="B68" s="3" t="s">
        <v>170</v>
      </c>
      <c r="C68" s="3" t="s">
        <v>171</v>
      </c>
      <c r="D68" s="3" t="s">
        <v>172</v>
      </c>
      <c r="E68" s="68">
        <v>3000</v>
      </c>
      <c r="F68" s="102">
        <f t="shared" ref="F68:F69" si="2">E68/G68</f>
        <v>1000</v>
      </c>
      <c r="G68" s="5">
        <v>3</v>
      </c>
    </row>
    <row r="69" spans="1:38" s="88" customFormat="1">
      <c r="A69" s="101" t="s">
        <v>384</v>
      </c>
      <c r="B69" s="101" t="s">
        <v>385</v>
      </c>
      <c r="C69" s="101" t="s">
        <v>386</v>
      </c>
      <c r="D69" s="101" t="s">
        <v>387</v>
      </c>
      <c r="E69" s="109">
        <v>700</v>
      </c>
      <c r="F69" s="102">
        <f t="shared" si="2"/>
        <v>233.33333333333334</v>
      </c>
      <c r="G69" s="87">
        <v>3</v>
      </c>
      <c r="H69" s="87"/>
      <c r="I69" s="87"/>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7"/>
    </row>
    <row r="70" spans="1:38" s="88" customFormat="1">
      <c r="A70" s="101" t="s">
        <v>388</v>
      </c>
      <c r="B70" s="101" t="s">
        <v>389</v>
      </c>
      <c r="C70" s="101" t="s">
        <v>390</v>
      </c>
      <c r="D70" s="101" t="s">
        <v>391</v>
      </c>
      <c r="E70" s="109">
        <v>200</v>
      </c>
      <c r="F70" s="102">
        <f t="shared" si="1"/>
        <v>66.666666666666671</v>
      </c>
      <c r="G70" s="87">
        <v>3</v>
      </c>
      <c r="H70" s="87"/>
      <c r="I70" s="87"/>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87"/>
      <c r="AK70" s="87"/>
      <c r="AL70" s="87"/>
    </row>
    <row r="71" spans="1:38">
      <c r="A71" s="55" t="s">
        <v>282</v>
      </c>
      <c r="B71" s="55" t="s">
        <v>283</v>
      </c>
      <c r="C71" s="55" t="s">
        <v>284</v>
      </c>
      <c r="D71" s="55" t="s">
        <v>285</v>
      </c>
      <c r="E71" s="89">
        <v>1500</v>
      </c>
      <c r="F71" s="102">
        <f t="shared" si="1"/>
        <v>500</v>
      </c>
      <c r="G71" s="5">
        <v>3</v>
      </c>
      <c r="H71" s="40"/>
      <c r="I71" s="40"/>
      <c r="J71" s="40"/>
      <c r="K71" s="40"/>
      <c r="L71" s="40"/>
      <c r="M71" s="40"/>
      <c r="N71" s="40"/>
      <c r="O71" s="40"/>
      <c r="P71" s="40"/>
      <c r="Q71" s="40"/>
      <c r="R71" s="40"/>
      <c r="S71" s="40"/>
      <c r="T71" s="40"/>
      <c r="U71" s="40"/>
      <c r="V71" s="40"/>
      <c r="W71" s="40"/>
      <c r="X71" s="40"/>
      <c r="Y71" s="40"/>
      <c r="Z71" s="40"/>
      <c r="AA71" s="40"/>
      <c r="AB71" s="40"/>
      <c r="AC71" s="40"/>
      <c r="AD71" s="40"/>
      <c r="AE71" s="40"/>
      <c r="AF71" s="40"/>
      <c r="AG71" s="40"/>
      <c r="AH71" s="40"/>
      <c r="AI71" s="40"/>
      <c r="AJ71" s="40"/>
      <c r="AK71" s="40"/>
      <c r="AL71" s="40"/>
    </row>
    <row r="72" spans="1:38" s="88" customFormat="1" ht="16">
      <c r="A72" s="55" t="s">
        <v>234</v>
      </c>
      <c r="B72" s="38" t="s">
        <v>235</v>
      </c>
      <c r="C72" s="38" t="s">
        <v>236</v>
      </c>
      <c r="D72" s="38" t="s">
        <v>237</v>
      </c>
      <c r="E72" s="89">
        <v>37000</v>
      </c>
      <c r="F72" s="102">
        <f t="shared" si="1"/>
        <v>12333.333333333334</v>
      </c>
      <c r="G72" s="5">
        <v>3</v>
      </c>
      <c r="H72" s="87"/>
      <c r="I72" s="87"/>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7"/>
    </row>
    <row r="73" spans="1:38" s="88" customFormat="1" ht="16">
      <c r="A73" s="55" t="s">
        <v>301</v>
      </c>
      <c r="B73" s="38" t="s">
        <v>302</v>
      </c>
      <c r="C73" s="38" t="s">
        <v>303</v>
      </c>
      <c r="D73" s="38" t="s">
        <v>361</v>
      </c>
      <c r="E73" s="89">
        <v>20000</v>
      </c>
      <c r="F73" s="102">
        <f>E73/G73</f>
        <v>10000</v>
      </c>
      <c r="G73" s="5">
        <v>2</v>
      </c>
      <c r="H73" s="87"/>
      <c r="I73" s="87"/>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7"/>
    </row>
    <row r="74" spans="1:38">
      <c r="A74" s="3" t="s">
        <v>353</v>
      </c>
      <c r="B74" s="3" t="s">
        <v>350</v>
      </c>
      <c r="C74" s="3" t="s">
        <v>352</v>
      </c>
      <c r="D74" s="3" t="s">
        <v>351</v>
      </c>
      <c r="E74" s="89">
        <v>900</v>
      </c>
      <c r="F74" s="102">
        <f t="shared" si="1"/>
        <v>300</v>
      </c>
      <c r="G74" s="5">
        <v>3</v>
      </c>
    </row>
    <row r="75" spans="1:38">
      <c r="A75" s="3" t="s">
        <v>347</v>
      </c>
      <c r="B75" s="3" t="s">
        <v>348</v>
      </c>
      <c r="C75" s="3" t="s">
        <v>349</v>
      </c>
      <c r="D75" s="3" t="s">
        <v>362</v>
      </c>
      <c r="E75" s="62">
        <v>2500</v>
      </c>
      <c r="F75" s="102">
        <f t="shared" si="1"/>
        <v>833.33333333333337</v>
      </c>
      <c r="G75" s="5">
        <v>3</v>
      </c>
    </row>
    <row r="76" spans="1:38" ht="16">
      <c r="A76" s="57" t="s">
        <v>308</v>
      </c>
      <c r="B76" s="56" t="s">
        <v>310</v>
      </c>
      <c r="C76" s="56" t="s">
        <v>309</v>
      </c>
      <c r="D76" s="56" t="s">
        <v>311</v>
      </c>
      <c r="E76" s="68">
        <v>0</v>
      </c>
      <c r="F76" s="102">
        <f t="shared" si="1"/>
        <v>0</v>
      </c>
      <c r="G76" s="5">
        <v>3</v>
      </c>
    </row>
    <row r="77" spans="1:38">
      <c r="A77" s="3" t="s">
        <v>188</v>
      </c>
      <c r="B77" s="3" t="s">
        <v>189</v>
      </c>
      <c r="C77" s="3" t="s">
        <v>190</v>
      </c>
      <c r="D77" s="3" t="s">
        <v>191</v>
      </c>
      <c r="E77" s="62">
        <v>2000</v>
      </c>
      <c r="F77" s="102">
        <f t="shared" si="1"/>
        <v>666.66666666666663</v>
      </c>
      <c r="G77" s="5">
        <v>3</v>
      </c>
    </row>
    <row r="78" spans="1:38">
      <c r="A78" s="3" t="s">
        <v>177</v>
      </c>
      <c r="B78" s="3" t="s">
        <v>178</v>
      </c>
      <c r="C78" s="3" t="s">
        <v>179</v>
      </c>
      <c r="D78" s="3" t="s">
        <v>180</v>
      </c>
      <c r="E78" s="62">
        <v>100</v>
      </c>
      <c r="F78" s="102">
        <f t="shared" si="1"/>
        <v>33.333333333333336</v>
      </c>
      <c r="G78" s="5">
        <v>3</v>
      </c>
    </row>
    <row r="79" spans="1:38">
      <c r="A79" s="3" t="s">
        <v>181</v>
      </c>
      <c r="B79" s="3" t="s">
        <v>182</v>
      </c>
      <c r="C79" s="3" t="s">
        <v>183</v>
      </c>
      <c r="D79" s="3" t="s">
        <v>363</v>
      </c>
      <c r="E79" s="62">
        <v>120</v>
      </c>
      <c r="F79" s="102">
        <f t="shared" si="1"/>
        <v>40</v>
      </c>
      <c r="G79" s="5">
        <v>3</v>
      </c>
    </row>
    <row r="80" spans="1:38" ht="14.25" customHeight="1">
      <c r="A80" s="3" t="s">
        <v>304</v>
      </c>
      <c r="B80" s="3" t="s">
        <v>305</v>
      </c>
      <c r="C80" s="3" t="s">
        <v>306</v>
      </c>
      <c r="D80" s="3" t="s">
        <v>307</v>
      </c>
      <c r="E80" s="62">
        <v>20000</v>
      </c>
      <c r="F80" s="102">
        <f t="shared" si="1"/>
        <v>11111.111111111111</v>
      </c>
      <c r="G80" s="5">
        <v>1.8</v>
      </c>
    </row>
    <row r="81" spans="1:39">
      <c r="A81" s="3" t="s">
        <v>107</v>
      </c>
      <c r="B81" s="3" t="s">
        <v>108</v>
      </c>
      <c r="C81" s="3" t="s">
        <v>109</v>
      </c>
      <c r="D81" s="3" t="s">
        <v>364</v>
      </c>
      <c r="E81" s="62">
        <v>6000</v>
      </c>
      <c r="F81" s="102">
        <f t="shared" ref="F81" si="3">E81/G81</f>
        <v>2000</v>
      </c>
      <c r="G81" s="5">
        <v>3</v>
      </c>
    </row>
    <row r="82" spans="1:39" s="88" customFormat="1">
      <c r="A82" s="101" t="s">
        <v>406</v>
      </c>
      <c r="B82" s="101" t="s">
        <v>407</v>
      </c>
      <c r="C82" s="101" t="s">
        <v>408</v>
      </c>
      <c r="D82" s="101" t="s">
        <v>409</v>
      </c>
      <c r="E82" s="89">
        <v>1500</v>
      </c>
      <c r="F82" s="102">
        <f t="shared" si="1"/>
        <v>500</v>
      </c>
      <c r="G82" s="87">
        <v>3</v>
      </c>
      <c r="H82" s="87"/>
      <c r="I82" s="87"/>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7"/>
    </row>
    <row r="83" spans="1:39">
      <c r="A83" s="57" t="s">
        <v>126</v>
      </c>
      <c r="B83" s="3" t="s">
        <v>127</v>
      </c>
      <c r="C83" s="3" t="s">
        <v>128</v>
      </c>
      <c r="D83" s="3" t="s">
        <v>365</v>
      </c>
      <c r="E83" s="62">
        <v>9000</v>
      </c>
      <c r="F83" s="102">
        <f t="shared" si="1"/>
        <v>3000</v>
      </c>
      <c r="G83" s="5">
        <v>3</v>
      </c>
    </row>
    <row r="84" spans="1:39">
      <c r="A84" s="3" t="s">
        <v>203</v>
      </c>
      <c r="B84" s="3" t="s">
        <v>204</v>
      </c>
      <c r="C84" s="3" t="s">
        <v>205</v>
      </c>
      <c r="D84" s="3" t="s">
        <v>206</v>
      </c>
      <c r="E84" s="89">
        <v>15000</v>
      </c>
      <c r="F84" s="102">
        <f t="shared" si="1"/>
        <v>5000</v>
      </c>
      <c r="G84" s="5">
        <v>3</v>
      </c>
    </row>
    <row r="85" spans="1:39">
      <c r="A85" s="3" t="s">
        <v>97</v>
      </c>
      <c r="B85" s="3" t="s">
        <v>98</v>
      </c>
      <c r="C85" s="3" t="s">
        <v>99</v>
      </c>
      <c r="D85" s="3" t="s">
        <v>368</v>
      </c>
      <c r="E85" s="89">
        <v>110000</v>
      </c>
      <c r="F85" s="102">
        <f t="shared" si="1"/>
        <v>55000</v>
      </c>
      <c r="G85" s="5">
        <v>2</v>
      </c>
    </row>
    <row r="86" spans="1:39">
      <c r="A86" s="27" t="str">
        <f>A13</f>
        <v>INTERNI</v>
      </c>
      <c r="B86" s="27" t="str">
        <f>B13</f>
        <v>INTERIORS</v>
      </c>
      <c r="C86" s="27" t="str">
        <f>C13</f>
        <v>INTERIORES</v>
      </c>
      <c r="D86" s="27" t="str">
        <f>D13</f>
        <v>INTÉRIEUR</v>
      </c>
      <c r="E86" s="27"/>
    </row>
    <row r="87" spans="1:39">
      <c r="A87" s="3" t="s">
        <v>370</v>
      </c>
      <c r="B87" s="3" t="s">
        <v>371</v>
      </c>
      <c r="C87" s="3" t="s">
        <v>372</v>
      </c>
      <c r="D87" s="3" t="s">
        <v>373</v>
      </c>
      <c r="E87" s="99">
        <v>3500</v>
      </c>
      <c r="F87" s="102">
        <f t="shared" si="1"/>
        <v>1166.6666666666667</v>
      </c>
      <c r="G87" s="5">
        <v>3</v>
      </c>
      <c r="AM87" s="41"/>
    </row>
    <row r="88" spans="1:39" s="41" customFormat="1">
      <c r="A88" s="55" t="s">
        <v>239</v>
      </c>
      <c r="B88" s="55" t="s">
        <v>240</v>
      </c>
      <c r="C88" s="55" t="s">
        <v>239</v>
      </c>
      <c r="D88" s="55" t="s">
        <v>241</v>
      </c>
      <c r="E88" s="92">
        <v>500</v>
      </c>
      <c r="F88" s="102">
        <f t="shared" si="1"/>
        <v>166.66666666666666</v>
      </c>
      <c r="G88" s="5">
        <v>3</v>
      </c>
      <c r="H88" s="40"/>
      <c r="I88" s="40"/>
      <c r="J88" s="40"/>
      <c r="K88" s="40"/>
      <c r="L88" s="40"/>
      <c r="M88" s="40"/>
      <c r="N88" s="40"/>
      <c r="O88" s="40"/>
      <c r="P88" s="40"/>
      <c r="Q88" s="40"/>
      <c r="R88" s="40"/>
      <c r="S88" s="40"/>
      <c r="T88" s="40"/>
      <c r="U88" s="40"/>
      <c r="V88" s="40"/>
      <c r="W88" s="40"/>
      <c r="X88" s="40"/>
      <c r="Y88" s="40"/>
      <c r="Z88" s="40"/>
      <c r="AA88" s="40"/>
      <c r="AB88" s="40"/>
      <c r="AC88" s="40"/>
      <c r="AD88" s="40"/>
      <c r="AE88" s="40"/>
      <c r="AF88" s="40"/>
      <c r="AG88" s="40"/>
      <c r="AH88" s="40"/>
      <c r="AI88" s="40"/>
      <c r="AJ88" s="40"/>
      <c r="AK88" s="40"/>
      <c r="AL88" s="40"/>
    </row>
    <row r="89" spans="1:39" s="41" customFormat="1" ht="18.75" customHeight="1">
      <c r="A89" s="38" t="s">
        <v>129</v>
      </c>
      <c r="B89" s="58" t="s">
        <v>130</v>
      </c>
      <c r="C89" s="38" t="s">
        <v>131</v>
      </c>
      <c r="D89" s="58" t="s">
        <v>132</v>
      </c>
      <c r="E89" s="62">
        <v>1000</v>
      </c>
      <c r="F89" s="102">
        <f t="shared" si="1"/>
        <v>333.33333333333331</v>
      </c>
      <c r="G89" s="5">
        <v>3</v>
      </c>
      <c r="H89" s="40"/>
      <c r="I89" s="40"/>
      <c r="J89" s="40"/>
      <c r="K89" s="40"/>
      <c r="L89" s="40"/>
      <c r="M89" s="40"/>
      <c r="N89" s="40"/>
      <c r="O89" s="40"/>
      <c r="P89" s="40"/>
      <c r="Q89" s="40"/>
      <c r="R89" s="40"/>
      <c r="S89" s="40"/>
      <c r="T89" s="40"/>
      <c r="U89" s="40"/>
      <c r="V89" s="40"/>
      <c r="W89" s="40"/>
      <c r="X89" s="40"/>
      <c r="Y89" s="40"/>
      <c r="Z89" s="40"/>
      <c r="AA89" s="40"/>
      <c r="AB89" s="40"/>
      <c r="AC89" s="40"/>
      <c r="AD89" s="40"/>
      <c r="AE89" s="40"/>
      <c r="AF89" s="40"/>
      <c r="AG89" s="40"/>
      <c r="AH89" s="40"/>
      <c r="AI89" s="40"/>
      <c r="AJ89" s="40"/>
      <c r="AK89" s="40"/>
      <c r="AL89" s="40"/>
      <c r="AM89"/>
    </row>
    <row r="90" spans="1:39" s="41" customFormat="1" ht="18.75" customHeight="1">
      <c r="A90" s="3" t="s">
        <v>264</v>
      </c>
      <c r="B90" s="39" t="s">
        <v>265</v>
      </c>
      <c r="C90" s="3" t="s">
        <v>266</v>
      </c>
      <c r="D90" s="39" t="s">
        <v>267</v>
      </c>
      <c r="E90" s="99">
        <v>3500</v>
      </c>
      <c r="F90" s="102">
        <f t="shared" si="1"/>
        <v>1166.6666666666667</v>
      </c>
      <c r="G90" s="5">
        <v>3</v>
      </c>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row>
    <row r="91" spans="1:39" s="94" customFormat="1" ht="18.75" customHeight="1">
      <c r="A91" s="3" t="s">
        <v>192</v>
      </c>
      <c r="B91" s="39" t="s">
        <v>201</v>
      </c>
      <c r="C91" s="3" t="s">
        <v>202</v>
      </c>
      <c r="D91" s="39" t="s">
        <v>76</v>
      </c>
      <c r="E91" s="62">
        <v>600</v>
      </c>
      <c r="F91" s="102">
        <f t="shared" si="1"/>
        <v>200</v>
      </c>
      <c r="G91" s="5">
        <v>3</v>
      </c>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row>
    <row r="92" spans="1:39" s="41" customFormat="1" ht="18.75" customHeight="1">
      <c r="A92" s="3" t="s">
        <v>278</v>
      </c>
      <c r="B92" s="39" t="s">
        <v>279</v>
      </c>
      <c r="C92" s="3" t="s">
        <v>280</v>
      </c>
      <c r="D92" s="39" t="s">
        <v>281</v>
      </c>
      <c r="E92" s="89">
        <v>12000</v>
      </c>
      <c r="F92" s="102">
        <f t="shared" si="1"/>
        <v>4000</v>
      </c>
      <c r="G92" s="5">
        <v>3</v>
      </c>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row>
    <row r="93" spans="1:39" s="93" customFormat="1" ht="16.25" customHeight="1">
      <c r="A93" s="38" t="s">
        <v>154</v>
      </c>
      <c r="B93" s="58" t="s">
        <v>157</v>
      </c>
      <c r="C93" s="38" t="s">
        <v>156</v>
      </c>
      <c r="D93" s="58" t="s">
        <v>155</v>
      </c>
      <c r="E93" s="62">
        <v>3000</v>
      </c>
      <c r="F93" s="102">
        <f t="shared" ref="F93:F106" si="4">E93/G93</f>
        <v>1000</v>
      </c>
      <c r="G93" s="5">
        <v>3</v>
      </c>
      <c r="H93" s="40"/>
      <c r="I93" s="40"/>
      <c r="J93" s="40"/>
      <c r="K93" s="40"/>
      <c r="L93" s="40"/>
      <c r="M93" s="40"/>
      <c r="N93" s="40"/>
      <c r="O93" s="40"/>
      <c r="P93" s="40"/>
      <c r="Q93" s="40"/>
      <c r="R93" s="40"/>
      <c r="S93" s="40"/>
      <c r="T93" s="40"/>
      <c r="U93" s="40"/>
      <c r="V93" s="40"/>
      <c r="W93" s="40"/>
      <c r="X93" s="40"/>
      <c r="Y93" s="40"/>
      <c r="Z93" s="40"/>
      <c r="AA93" s="40"/>
      <c r="AB93" s="40"/>
      <c r="AC93" s="40"/>
      <c r="AD93" s="40"/>
      <c r="AE93" s="40"/>
      <c r="AF93" s="40"/>
      <c r="AG93" s="40"/>
      <c r="AH93" s="40"/>
      <c r="AI93" s="40"/>
      <c r="AJ93" s="40"/>
      <c r="AK93" s="40"/>
      <c r="AL93" s="40"/>
      <c r="AM93" s="41"/>
    </row>
    <row r="94" spans="1:39" s="41" customFormat="1" ht="18.75" customHeight="1">
      <c r="A94" s="3" t="s">
        <v>238</v>
      </c>
      <c r="B94" s="39" t="s">
        <v>271</v>
      </c>
      <c r="C94" s="3" t="s">
        <v>272</v>
      </c>
      <c r="D94" s="39" t="s">
        <v>273</v>
      </c>
      <c r="E94" s="67">
        <v>1000</v>
      </c>
      <c r="F94" s="102">
        <f t="shared" si="4"/>
        <v>333.33333333333331</v>
      </c>
      <c r="G94" s="5">
        <v>3</v>
      </c>
      <c r="H94" s="34"/>
      <c r="I94" s="34"/>
      <c r="J94" s="34"/>
      <c r="K94" s="34"/>
      <c r="L94" s="34"/>
      <c r="M94" s="34"/>
      <c r="N94" s="34"/>
      <c r="O94" s="34"/>
      <c r="P94" s="34"/>
      <c r="Q94" s="34"/>
      <c r="R94" s="34"/>
      <c r="S94" s="34"/>
      <c r="T94" s="34"/>
      <c r="U94" s="34"/>
      <c r="V94" s="34"/>
      <c r="W94" s="34"/>
      <c r="X94" s="34"/>
      <c r="Y94" s="34"/>
      <c r="Z94" s="34"/>
      <c r="AA94" s="34"/>
      <c r="AB94" s="34"/>
      <c r="AC94" s="34"/>
      <c r="AD94" s="34"/>
      <c r="AE94" s="34"/>
      <c r="AF94" s="34"/>
      <c r="AG94" s="34"/>
      <c r="AH94" s="34"/>
      <c r="AI94" s="34"/>
      <c r="AJ94" s="34"/>
      <c r="AK94" s="34"/>
      <c r="AL94" s="34"/>
      <c r="AM94" s="94"/>
    </row>
    <row r="95" spans="1:39" s="41" customFormat="1" ht="18.75" customHeight="1">
      <c r="A95" s="3" t="s">
        <v>274</v>
      </c>
      <c r="B95" s="39" t="s">
        <v>275</v>
      </c>
      <c r="C95" s="3" t="s">
        <v>276</v>
      </c>
      <c r="D95" s="39" t="s">
        <v>277</v>
      </c>
      <c r="E95" s="67">
        <v>1000</v>
      </c>
      <c r="F95" s="102">
        <f t="shared" si="4"/>
        <v>333.33333333333331</v>
      </c>
      <c r="G95" s="5">
        <v>3</v>
      </c>
      <c r="H95" s="34"/>
      <c r="I95" s="34"/>
      <c r="J95" s="34"/>
      <c r="K95" s="34"/>
      <c r="L95" s="34"/>
      <c r="M95" s="34"/>
      <c r="N95" s="34"/>
      <c r="O95" s="34"/>
      <c r="P95" s="34"/>
      <c r="Q95" s="34"/>
      <c r="R95" s="34"/>
      <c r="S95" s="34"/>
      <c r="T95" s="34"/>
      <c r="U95" s="34"/>
      <c r="V95" s="34"/>
      <c r="W95" s="34"/>
      <c r="X95" s="34"/>
      <c r="Y95" s="34"/>
      <c r="Z95" s="34"/>
      <c r="AA95" s="34"/>
      <c r="AB95" s="34"/>
      <c r="AC95" s="34"/>
      <c r="AD95" s="34"/>
      <c r="AE95" s="34"/>
      <c r="AF95" s="34"/>
      <c r="AG95" s="34"/>
      <c r="AH95" s="34"/>
      <c r="AI95" s="34"/>
      <c r="AJ95" s="34"/>
      <c r="AK95" s="34"/>
      <c r="AL95" s="34"/>
      <c r="AM95" s="93"/>
    </row>
    <row r="96" spans="1:39" s="94" customFormat="1" ht="18.75" customHeight="1">
      <c r="A96" s="55" t="s">
        <v>315</v>
      </c>
      <c r="B96" s="98" t="s">
        <v>312</v>
      </c>
      <c r="C96" s="55" t="s">
        <v>313</v>
      </c>
      <c r="D96" s="98" t="s">
        <v>314</v>
      </c>
      <c r="E96" s="92">
        <v>5000</v>
      </c>
      <c r="F96" s="102">
        <f t="shared" si="4"/>
        <v>2500</v>
      </c>
      <c r="G96" s="5">
        <v>2</v>
      </c>
      <c r="H96" s="40"/>
      <c r="I96" s="40"/>
      <c r="J96" s="40"/>
      <c r="K96" s="40"/>
      <c r="L96" s="40"/>
      <c r="M96" s="40"/>
      <c r="N96" s="40"/>
      <c r="O96" s="40"/>
      <c r="P96" s="40"/>
      <c r="Q96" s="40"/>
      <c r="R96" s="40"/>
      <c r="S96" s="40"/>
      <c r="T96" s="40"/>
      <c r="U96" s="40"/>
      <c r="V96" s="40"/>
      <c r="W96" s="40"/>
      <c r="X96" s="40"/>
      <c r="Y96" s="40"/>
      <c r="Z96" s="40"/>
      <c r="AA96" s="40"/>
      <c r="AB96" s="40"/>
      <c r="AC96" s="40"/>
      <c r="AD96" s="40"/>
      <c r="AE96" s="40"/>
      <c r="AF96" s="40"/>
      <c r="AG96" s="40"/>
      <c r="AH96" s="40"/>
      <c r="AI96" s="40"/>
      <c r="AJ96" s="40"/>
      <c r="AK96" s="40"/>
      <c r="AL96" s="40"/>
      <c r="AM96" s="41"/>
    </row>
    <row r="97" spans="1:39" s="94" customFormat="1" ht="18.75" customHeight="1">
      <c r="A97" s="55" t="s">
        <v>323</v>
      </c>
      <c r="B97" s="98" t="s">
        <v>324</v>
      </c>
      <c r="C97" s="55" t="s">
        <v>325</v>
      </c>
      <c r="D97" s="98" t="s">
        <v>326</v>
      </c>
      <c r="E97" s="92">
        <v>0</v>
      </c>
      <c r="F97" s="102">
        <f t="shared" si="4"/>
        <v>0</v>
      </c>
      <c r="G97" s="5">
        <v>3</v>
      </c>
      <c r="H97" s="40"/>
      <c r="I97" s="40"/>
      <c r="J97" s="40"/>
      <c r="K97" s="40"/>
      <c r="L97" s="40"/>
      <c r="M97" s="40"/>
      <c r="N97" s="40"/>
      <c r="O97" s="40"/>
      <c r="P97" s="40"/>
      <c r="Q97" s="40"/>
      <c r="R97" s="40"/>
      <c r="S97" s="40"/>
      <c r="T97" s="40"/>
      <c r="U97" s="40"/>
      <c r="V97" s="40"/>
      <c r="W97" s="40"/>
      <c r="X97" s="40"/>
      <c r="Y97" s="40"/>
      <c r="Z97" s="40"/>
      <c r="AA97" s="40"/>
      <c r="AB97" s="40"/>
      <c r="AC97" s="40"/>
      <c r="AD97" s="40"/>
      <c r="AE97" s="40"/>
      <c r="AF97" s="40"/>
      <c r="AG97" s="40"/>
      <c r="AH97" s="40"/>
      <c r="AI97" s="40"/>
      <c r="AJ97" s="40"/>
      <c r="AK97" s="40"/>
      <c r="AL97" s="40"/>
      <c r="AM97" s="41"/>
    </row>
    <row r="98" spans="1:39" s="94" customFormat="1" ht="18.75" customHeight="1">
      <c r="A98" s="55" t="s">
        <v>318</v>
      </c>
      <c r="B98" s="98" t="s">
        <v>319</v>
      </c>
      <c r="C98" s="55" t="s">
        <v>320</v>
      </c>
      <c r="D98" s="98" t="s">
        <v>321</v>
      </c>
      <c r="E98" s="92">
        <v>5000</v>
      </c>
      <c r="F98" s="102">
        <f t="shared" si="4"/>
        <v>1250</v>
      </c>
      <c r="G98" s="5">
        <v>4</v>
      </c>
      <c r="H98" s="40"/>
      <c r="I98" s="40"/>
      <c r="J98" s="40"/>
      <c r="K98" s="40"/>
      <c r="L98" s="40"/>
      <c r="M98" s="40"/>
      <c r="N98" s="40"/>
      <c r="O98" s="40"/>
      <c r="P98" s="40"/>
      <c r="Q98" s="40"/>
      <c r="R98" s="40"/>
      <c r="S98" s="40"/>
      <c r="T98" s="40"/>
      <c r="U98" s="40"/>
      <c r="V98" s="40"/>
      <c r="W98" s="40"/>
      <c r="X98" s="40"/>
      <c r="Y98" s="40"/>
      <c r="Z98" s="40"/>
      <c r="AA98" s="40"/>
      <c r="AB98" s="40"/>
      <c r="AC98" s="40"/>
      <c r="AD98" s="40"/>
      <c r="AE98" s="40"/>
      <c r="AF98" s="40"/>
      <c r="AG98" s="40"/>
      <c r="AH98" s="40"/>
      <c r="AI98" s="40"/>
      <c r="AJ98" s="40"/>
      <c r="AK98" s="40"/>
      <c r="AL98" s="40"/>
      <c r="AM98" s="41"/>
    </row>
    <row r="99" spans="1:39" s="93" customFormat="1" ht="16.25" customHeight="1">
      <c r="A99" s="38" t="s">
        <v>268</v>
      </c>
      <c r="B99" s="58" t="s">
        <v>269</v>
      </c>
      <c r="C99" s="38" t="s">
        <v>270</v>
      </c>
      <c r="D99" s="58" t="s">
        <v>270</v>
      </c>
      <c r="E99" s="67">
        <v>600</v>
      </c>
      <c r="F99" s="102">
        <f t="shared" si="4"/>
        <v>200</v>
      </c>
      <c r="G99" s="5">
        <v>3</v>
      </c>
      <c r="H99" s="40"/>
      <c r="I99" s="40"/>
      <c r="J99" s="40"/>
      <c r="K99" s="40"/>
      <c r="L99" s="40"/>
      <c r="M99" s="40"/>
      <c r="N99" s="40"/>
      <c r="O99" s="40"/>
      <c r="P99" s="40"/>
      <c r="Q99" s="40"/>
      <c r="R99" s="40"/>
      <c r="S99" s="40"/>
      <c r="T99" s="40"/>
      <c r="U99" s="40"/>
      <c r="V99" s="40"/>
      <c r="W99" s="40"/>
      <c r="X99" s="40"/>
      <c r="Y99" s="40"/>
      <c r="Z99" s="40"/>
      <c r="AA99" s="40"/>
      <c r="AB99" s="40"/>
      <c r="AC99" s="40"/>
      <c r="AD99" s="40"/>
      <c r="AE99" s="40"/>
      <c r="AF99" s="40"/>
      <c r="AG99" s="40"/>
      <c r="AH99" s="40"/>
      <c r="AI99" s="40"/>
      <c r="AJ99" s="40"/>
      <c r="AK99" s="40"/>
      <c r="AL99" s="40"/>
      <c r="AM99" s="41"/>
    </row>
    <row r="100" spans="1:39">
      <c r="A100" s="27" t="str">
        <f>A14</f>
        <v>TRASPORTO</v>
      </c>
      <c r="B100" s="27" t="str">
        <f t="shared" ref="B100:D100" si="5">B14</f>
        <v>TRANSPORTATION</v>
      </c>
      <c r="C100" s="27" t="str">
        <f t="shared" si="5"/>
        <v>TRANSPORTE</v>
      </c>
      <c r="D100" s="27" t="str">
        <f t="shared" si="5"/>
        <v>TRANSPORT</v>
      </c>
      <c r="E100" s="27"/>
      <c r="F100" s="102"/>
    </row>
    <row r="101" spans="1:39">
      <c r="A101" s="3" t="s">
        <v>62</v>
      </c>
      <c r="B101" s="3" t="s">
        <v>63</v>
      </c>
      <c r="C101" s="3" t="s">
        <v>64</v>
      </c>
      <c r="D101" s="3" t="s">
        <v>366</v>
      </c>
      <c r="E101" s="62">
        <v>500</v>
      </c>
      <c r="F101" s="102">
        <f t="shared" si="4"/>
        <v>50</v>
      </c>
      <c r="G101" s="5">
        <v>10</v>
      </c>
    </row>
    <row r="102" spans="1:39">
      <c r="A102" s="3" t="s">
        <v>77</v>
      </c>
      <c r="B102" s="3" t="s">
        <v>78</v>
      </c>
      <c r="C102" s="3" t="s">
        <v>80</v>
      </c>
      <c r="D102" s="3" t="s">
        <v>79</v>
      </c>
      <c r="E102" s="62">
        <v>3000</v>
      </c>
      <c r="F102" s="102">
        <f t="shared" si="4"/>
        <v>1000</v>
      </c>
      <c r="G102" s="5">
        <v>3</v>
      </c>
    </row>
    <row r="103" spans="1:39">
      <c r="A103" s="3" t="s">
        <v>207</v>
      </c>
      <c r="B103" s="3" t="s">
        <v>208</v>
      </c>
      <c r="C103" s="3" t="s">
        <v>209</v>
      </c>
      <c r="D103" s="3" t="s">
        <v>210</v>
      </c>
      <c r="E103" s="89">
        <v>7000</v>
      </c>
      <c r="F103" s="102">
        <f t="shared" si="4"/>
        <v>2333.3333333333335</v>
      </c>
      <c r="G103" s="5">
        <v>3</v>
      </c>
    </row>
    <row r="104" spans="1:39">
      <c r="A104" s="3" t="s">
        <v>141</v>
      </c>
      <c r="B104" s="3" t="s">
        <v>142</v>
      </c>
      <c r="C104" s="3" t="s">
        <v>143</v>
      </c>
      <c r="D104" s="3" t="s">
        <v>144</v>
      </c>
      <c r="E104" s="62">
        <v>15000</v>
      </c>
      <c r="F104" s="102">
        <f t="shared" si="4"/>
        <v>3000</v>
      </c>
      <c r="G104" s="5">
        <v>5</v>
      </c>
    </row>
    <row r="105" spans="1:39">
      <c r="A105" s="3" t="s">
        <v>137</v>
      </c>
      <c r="B105" s="3" t="s">
        <v>140</v>
      </c>
      <c r="C105" s="3" t="s">
        <v>138</v>
      </c>
      <c r="D105" s="3" t="s">
        <v>139</v>
      </c>
      <c r="E105" s="62">
        <v>20000</v>
      </c>
      <c r="F105" s="102">
        <f t="shared" si="4"/>
        <v>4000</v>
      </c>
      <c r="G105" s="5">
        <v>5</v>
      </c>
    </row>
    <row r="106" spans="1:39">
      <c r="A106" s="3" t="s">
        <v>133</v>
      </c>
      <c r="B106" s="3" t="s">
        <v>134</v>
      </c>
      <c r="C106" s="3" t="s">
        <v>135</v>
      </c>
      <c r="D106" s="3" t="s">
        <v>136</v>
      </c>
      <c r="E106" s="62">
        <v>15000</v>
      </c>
      <c r="F106" s="102">
        <f t="shared" si="4"/>
        <v>3000</v>
      </c>
      <c r="G106" s="5">
        <v>5</v>
      </c>
    </row>
    <row r="107" spans="1:39">
      <c r="A107" s="28" t="str">
        <f>A15</f>
        <v>OFFERTA</v>
      </c>
      <c r="B107" s="28" t="str">
        <f t="shared" ref="B107:C107" si="6">B15</f>
        <v>OFFER</v>
      </c>
      <c r="C107" s="28" t="str">
        <f t="shared" si="6"/>
        <v>OFERTA</v>
      </c>
      <c r="D107" s="28" t="s">
        <v>37</v>
      </c>
      <c r="E107" s="28"/>
    </row>
    <row r="108" spans="1:39">
      <c r="A108" s="3" t="s">
        <v>15</v>
      </c>
      <c r="B108" s="3" t="s">
        <v>3</v>
      </c>
      <c r="C108" s="3" t="s">
        <v>42</v>
      </c>
      <c r="D108" s="3" t="s">
        <v>43</v>
      </c>
      <c r="E108" s="63"/>
    </row>
    <row r="109" spans="1:39">
      <c r="A109" s="3" t="s">
        <v>24</v>
      </c>
      <c r="B109" s="3" t="s">
        <v>4</v>
      </c>
      <c r="C109" s="3" t="s">
        <v>60</v>
      </c>
      <c r="D109" s="3" t="s">
        <v>44</v>
      </c>
      <c r="E109" s="63"/>
    </row>
    <row r="110" spans="1:39">
      <c r="A110" s="3" t="s">
        <v>26</v>
      </c>
      <c r="B110" s="3" t="s">
        <v>35</v>
      </c>
      <c r="C110" s="3" t="s">
        <v>35</v>
      </c>
      <c r="D110" s="3" t="s">
        <v>35</v>
      </c>
      <c r="E110" s="63"/>
    </row>
    <row r="111" spans="1:39">
      <c r="A111" s="28" t="s">
        <v>161</v>
      </c>
      <c r="B111" s="28" t="s">
        <v>162</v>
      </c>
      <c r="C111" s="28" t="s">
        <v>163</v>
      </c>
      <c r="D111" s="28" t="s">
        <v>164</v>
      </c>
      <c r="E111" s="28"/>
    </row>
    <row r="112" spans="1:39">
      <c r="A112" s="3" t="s">
        <v>11</v>
      </c>
      <c r="B112" s="3" t="s">
        <v>16</v>
      </c>
      <c r="C112" s="3" t="s">
        <v>47</v>
      </c>
      <c r="D112" s="3" t="s">
        <v>45</v>
      </c>
      <c r="E112" s="63"/>
    </row>
    <row r="113" spans="1:5">
      <c r="A113" s="3" t="s">
        <v>12</v>
      </c>
      <c r="B113" s="3" t="s">
        <v>17</v>
      </c>
      <c r="C113" s="3" t="s">
        <v>61</v>
      </c>
      <c r="D113" s="3" t="s">
        <v>46</v>
      </c>
      <c r="E113" s="63"/>
    </row>
    <row r="114" spans="1:5">
      <c r="A114" s="3" t="s">
        <v>13</v>
      </c>
      <c r="B114" s="3" t="s">
        <v>18</v>
      </c>
      <c r="C114" s="3" t="s">
        <v>48</v>
      </c>
      <c r="D114" s="3" t="s">
        <v>58</v>
      </c>
      <c r="E114" s="64"/>
    </row>
    <row r="115" spans="1:5">
      <c r="A115" s="3" t="s">
        <v>14</v>
      </c>
      <c r="B115" s="3" t="s">
        <v>19</v>
      </c>
      <c r="C115" s="3" t="s">
        <v>49</v>
      </c>
      <c r="D115" s="3" t="s">
        <v>367</v>
      </c>
      <c r="E115" s="63"/>
    </row>
    <row r="116" spans="1:5">
      <c r="A116" s="3" t="s">
        <v>165</v>
      </c>
      <c r="B116" s="3" t="s">
        <v>166</v>
      </c>
      <c r="C116" s="3" t="s">
        <v>167</v>
      </c>
      <c r="D116" s="3" t="s">
        <v>168</v>
      </c>
      <c r="E116" s="63"/>
    </row>
    <row r="117" spans="1:5" s="5" customFormat="1">
      <c r="B117" s="11"/>
      <c r="C117" s="11"/>
      <c r="D117" s="11"/>
      <c r="E117" s="34"/>
    </row>
    <row r="118" spans="1:5" s="5" customFormat="1">
      <c r="B118" s="11"/>
      <c r="C118" s="11"/>
      <c r="D118" s="11"/>
      <c r="E118" s="34"/>
    </row>
    <row r="119" spans="1:5" s="5" customFormat="1">
      <c r="B119" s="11"/>
      <c r="C119" s="11"/>
      <c r="D119" s="11"/>
      <c r="E119" s="34"/>
    </row>
    <row r="120" spans="1:5" s="5" customFormat="1">
      <c r="B120" s="11"/>
      <c r="C120" s="11"/>
      <c r="D120" s="11"/>
      <c r="E120" s="34"/>
    </row>
    <row r="121" spans="1:5" s="5" customFormat="1">
      <c r="B121" s="11"/>
      <c r="C121" s="11"/>
      <c r="D121" s="11"/>
      <c r="E121" s="34"/>
    </row>
    <row r="122" spans="1:5" s="5" customFormat="1">
      <c r="B122" s="11"/>
      <c r="C122" s="11"/>
      <c r="D122" s="11"/>
      <c r="E122" s="34"/>
    </row>
    <row r="123" spans="1:5" s="5" customFormat="1">
      <c r="B123" s="11"/>
      <c r="C123" s="11"/>
      <c r="D123" s="11"/>
      <c r="E123" s="34"/>
    </row>
    <row r="124" spans="1:5" s="5" customFormat="1">
      <c r="B124" s="11"/>
      <c r="C124" s="11"/>
      <c r="D124" s="11"/>
      <c r="E124" s="34"/>
    </row>
    <row r="125" spans="1:5" s="5" customFormat="1">
      <c r="B125" s="11"/>
      <c r="C125" s="11"/>
      <c r="D125" s="11"/>
      <c r="E125" s="34"/>
    </row>
    <row r="126" spans="1:5" s="5" customFormat="1">
      <c r="B126" s="11"/>
      <c r="C126" s="11"/>
      <c r="D126" s="11"/>
      <c r="E126" s="34"/>
    </row>
    <row r="127" spans="1:5" s="5" customFormat="1">
      <c r="B127" s="11"/>
      <c r="C127" s="11"/>
      <c r="D127" s="11"/>
      <c r="E127" s="34"/>
    </row>
    <row r="128" spans="1:5" s="5" customFormat="1">
      <c r="B128" s="11"/>
      <c r="C128" s="11"/>
      <c r="D128" s="11"/>
      <c r="E128" s="34"/>
    </row>
    <row r="129" spans="2:5" s="5" customFormat="1">
      <c r="B129" s="11"/>
      <c r="C129" s="11"/>
      <c r="D129" s="11"/>
      <c r="E129" s="34"/>
    </row>
    <row r="130" spans="2:5" s="5" customFormat="1">
      <c r="B130" s="11"/>
      <c r="C130" s="11"/>
      <c r="D130" s="11"/>
      <c r="E130" s="34"/>
    </row>
    <row r="131" spans="2:5" s="5" customFormat="1">
      <c r="B131" s="11"/>
      <c r="C131" s="11"/>
      <c r="D131" s="11"/>
      <c r="E131" s="34"/>
    </row>
    <row r="132" spans="2:5" s="5" customFormat="1">
      <c r="B132" s="11"/>
      <c r="C132" s="11"/>
      <c r="D132" s="11"/>
      <c r="E132" s="34"/>
    </row>
    <row r="133" spans="2:5" s="5" customFormat="1">
      <c r="B133" s="11"/>
      <c r="C133" s="11"/>
      <c r="D133" s="11"/>
      <c r="E133" s="34"/>
    </row>
    <row r="134" spans="2:5" s="5" customFormat="1">
      <c r="B134" s="11"/>
      <c r="C134" s="11"/>
      <c r="D134" s="11"/>
      <c r="E134" s="34"/>
    </row>
    <row r="135" spans="2:5" s="5" customFormat="1">
      <c r="B135" s="11"/>
      <c r="C135" s="11"/>
      <c r="D135" s="11"/>
      <c r="E135" s="34"/>
    </row>
    <row r="136" spans="2:5" s="5" customFormat="1">
      <c r="B136" s="11"/>
      <c r="C136" s="11"/>
      <c r="D136" s="11"/>
      <c r="E136" s="34"/>
    </row>
    <row r="137" spans="2:5" s="5" customFormat="1">
      <c r="B137" s="11"/>
      <c r="C137" s="11"/>
      <c r="D137" s="11"/>
      <c r="E137" s="34"/>
    </row>
    <row r="138" spans="2:5" s="5" customFormat="1">
      <c r="B138" s="11"/>
      <c r="C138" s="11"/>
      <c r="D138" s="11"/>
      <c r="E138" s="34"/>
    </row>
    <row r="139" spans="2:5" s="5" customFormat="1">
      <c r="B139" s="11"/>
      <c r="C139" s="11"/>
      <c r="D139" s="11"/>
      <c r="E139" s="34"/>
    </row>
    <row r="140" spans="2:5" s="5" customFormat="1">
      <c r="B140" s="11"/>
      <c r="C140" s="11"/>
      <c r="D140" s="11"/>
      <c r="E140" s="34"/>
    </row>
    <row r="141" spans="2:5" s="5" customFormat="1">
      <c r="B141" s="11"/>
      <c r="C141" s="11"/>
      <c r="D141" s="11"/>
      <c r="E141" s="34"/>
    </row>
    <row r="142" spans="2:5" s="5" customFormat="1">
      <c r="B142" s="11"/>
      <c r="C142" s="11"/>
      <c r="D142" s="11"/>
      <c r="E142" s="34"/>
    </row>
    <row r="143" spans="2:5" s="5" customFormat="1">
      <c r="B143" s="11"/>
      <c r="C143" s="11"/>
      <c r="D143" s="11"/>
      <c r="E143" s="34"/>
    </row>
    <row r="144" spans="2:5" s="5" customFormat="1">
      <c r="B144" s="11"/>
      <c r="C144" s="11"/>
      <c r="D144" s="11"/>
      <c r="E144" s="34"/>
    </row>
    <row r="145" spans="2:5" s="5" customFormat="1">
      <c r="B145" s="11"/>
      <c r="C145" s="11"/>
      <c r="D145" s="11"/>
      <c r="E145" s="34"/>
    </row>
    <row r="146" spans="2:5" s="5" customFormat="1">
      <c r="B146" s="11"/>
      <c r="C146" s="11"/>
      <c r="D146" s="11"/>
      <c r="E146" s="34"/>
    </row>
    <row r="147" spans="2:5" s="5" customFormat="1">
      <c r="B147" s="11"/>
      <c r="C147" s="11"/>
      <c r="D147" s="11"/>
      <c r="E147" s="34"/>
    </row>
    <row r="148" spans="2:5" s="5" customFormat="1">
      <c r="B148" s="11"/>
      <c r="C148" s="11"/>
      <c r="D148" s="11"/>
      <c r="E148" s="34"/>
    </row>
    <row r="149" spans="2:5" s="5" customFormat="1">
      <c r="B149" s="11"/>
      <c r="C149" s="11"/>
      <c r="D149" s="11"/>
      <c r="E149" s="34"/>
    </row>
    <row r="150" spans="2:5" s="5" customFormat="1">
      <c r="B150" s="11"/>
      <c r="C150" s="11"/>
      <c r="D150" s="11"/>
      <c r="E150" s="34"/>
    </row>
    <row r="151" spans="2:5" s="5" customFormat="1">
      <c r="B151" s="11"/>
      <c r="C151" s="11"/>
      <c r="D151" s="11"/>
      <c r="E151" s="34"/>
    </row>
    <row r="152" spans="2:5" s="5" customFormat="1">
      <c r="B152" s="11"/>
      <c r="C152" s="11"/>
      <c r="D152" s="11"/>
      <c r="E152" s="34"/>
    </row>
    <row r="153" spans="2:5" s="5" customFormat="1">
      <c r="B153" s="11"/>
      <c r="C153" s="11"/>
      <c r="D153" s="11"/>
      <c r="E153" s="34"/>
    </row>
    <row r="154" spans="2:5" s="5" customFormat="1">
      <c r="B154" s="11"/>
      <c r="C154" s="11"/>
      <c r="D154" s="11"/>
      <c r="E154" s="34"/>
    </row>
    <row r="155" spans="2:5" s="5" customFormat="1">
      <c r="B155" s="11"/>
      <c r="C155" s="11"/>
      <c r="D155" s="11"/>
      <c r="E155" s="34"/>
    </row>
    <row r="156" spans="2:5" s="5" customFormat="1">
      <c r="B156" s="11"/>
      <c r="C156" s="11"/>
      <c r="D156" s="11"/>
      <c r="E156" s="34"/>
    </row>
    <row r="157" spans="2:5" s="5" customFormat="1">
      <c r="B157" s="11"/>
      <c r="C157" s="11"/>
      <c r="D157" s="11"/>
      <c r="E157" s="34"/>
    </row>
    <row r="158" spans="2:5" s="5" customFormat="1">
      <c r="B158" s="11"/>
      <c r="C158" s="11"/>
      <c r="D158" s="11"/>
      <c r="E158" s="34"/>
    </row>
    <row r="159" spans="2:5" s="5" customFormat="1">
      <c r="B159" s="11"/>
      <c r="C159" s="11"/>
      <c r="D159" s="11"/>
      <c r="E159" s="34"/>
    </row>
    <row r="160" spans="2:5" s="5" customFormat="1">
      <c r="B160" s="11"/>
      <c r="C160" s="11"/>
      <c r="D160" s="11"/>
      <c r="E160" s="34"/>
    </row>
    <row r="161" spans="2:5" s="5" customFormat="1">
      <c r="B161" s="11"/>
      <c r="C161" s="11"/>
      <c r="D161" s="11"/>
      <c r="E161" s="34"/>
    </row>
    <row r="162" spans="2:5" s="5" customFormat="1">
      <c r="B162" s="11"/>
      <c r="C162" s="11"/>
      <c r="D162" s="11"/>
      <c r="E162" s="34"/>
    </row>
    <row r="163" spans="2:5" s="5" customFormat="1">
      <c r="B163" s="11"/>
      <c r="C163" s="11"/>
      <c r="D163" s="11"/>
      <c r="E163" s="34"/>
    </row>
    <row r="164" spans="2:5" s="5" customFormat="1">
      <c r="B164" s="11"/>
      <c r="C164" s="11"/>
      <c r="D164" s="11"/>
      <c r="E164" s="34"/>
    </row>
    <row r="165" spans="2:5" s="5" customFormat="1">
      <c r="B165" s="11"/>
      <c r="C165" s="11"/>
      <c r="D165" s="11"/>
      <c r="E165" s="34"/>
    </row>
    <row r="166" spans="2:5" s="5" customFormat="1">
      <c r="B166" s="11"/>
      <c r="C166" s="11"/>
      <c r="D166" s="11"/>
      <c r="E166" s="34"/>
    </row>
    <row r="167" spans="2:5" s="5" customFormat="1">
      <c r="B167" s="11"/>
      <c r="C167" s="11"/>
      <c r="D167" s="11"/>
      <c r="E167" s="34"/>
    </row>
    <row r="168" spans="2:5" s="5" customFormat="1">
      <c r="B168" s="11"/>
      <c r="C168" s="11"/>
      <c r="D168" s="11"/>
      <c r="E168" s="34"/>
    </row>
    <row r="169" spans="2:5" s="5" customFormat="1">
      <c r="B169" s="11"/>
      <c r="C169" s="11"/>
      <c r="D169" s="11"/>
      <c r="E169" s="34"/>
    </row>
    <row r="170" spans="2:5" s="5" customFormat="1">
      <c r="B170" s="11"/>
      <c r="C170" s="11"/>
      <c r="D170" s="11"/>
      <c r="E170" s="34"/>
    </row>
    <row r="171" spans="2:5" s="5" customFormat="1">
      <c r="B171" s="11"/>
      <c r="C171" s="11"/>
      <c r="D171" s="11"/>
      <c r="E171" s="34"/>
    </row>
    <row r="172" spans="2:5" s="5" customFormat="1">
      <c r="B172" s="11"/>
      <c r="C172" s="11"/>
      <c r="D172" s="11"/>
      <c r="E172" s="34"/>
    </row>
    <row r="173" spans="2:5" s="5" customFormat="1">
      <c r="B173" s="11"/>
      <c r="C173" s="11"/>
      <c r="D173" s="11"/>
      <c r="E173" s="34"/>
    </row>
    <row r="174" spans="2:5" s="5" customFormat="1">
      <c r="B174" s="11"/>
      <c r="C174" s="11"/>
      <c r="D174" s="11"/>
      <c r="E174" s="34"/>
    </row>
    <row r="175" spans="2:5" s="5" customFormat="1">
      <c r="B175" s="11"/>
      <c r="C175" s="11"/>
      <c r="D175" s="11"/>
      <c r="E175" s="34"/>
    </row>
    <row r="176" spans="2:5" s="5" customFormat="1">
      <c r="B176" s="11"/>
      <c r="C176" s="11"/>
      <c r="D176" s="11"/>
      <c r="E176" s="34"/>
    </row>
    <row r="177" spans="2:5" s="5" customFormat="1">
      <c r="B177" s="11"/>
      <c r="C177" s="11"/>
      <c r="D177" s="11"/>
      <c r="E177" s="34"/>
    </row>
    <row r="178" spans="2:5" s="5" customFormat="1">
      <c r="B178" s="11"/>
      <c r="C178" s="11"/>
      <c r="D178" s="11"/>
      <c r="E178" s="34"/>
    </row>
    <row r="179" spans="2:5" s="5" customFormat="1">
      <c r="B179" s="11"/>
      <c r="C179" s="11"/>
      <c r="D179" s="11"/>
      <c r="E179" s="34"/>
    </row>
    <row r="180" spans="2:5" s="5" customFormat="1">
      <c r="B180" s="11"/>
      <c r="C180" s="11"/>
      <c r="D180" s="11"/>
      <c r="E180" s="34"/>
    </row>
    <row r="181" spans="2:5" s="5" customFormat="1">
      <c r="B181" s="11"/>
      <c r="C181" s="11"/>
      <c r="D181" s="11"/>
      <c r="E181" s="34"/>
    </row>
    <row r="182" spans="2:5" s="5" customFormat="1">
      <c r="B182" s="11"/>
      <c r="C182" s="11"/>
      <c r="D182" s="11"/>
      <c r="E182" s="34"/>
    </row>
    <row r="183" spans="2:5" s="5" customFormat="1">
      <c r="B183" s="11"/>
      <c r="C183" s="11"/>
      <c r="D183" s="11"/>
      <c r="E183" s="34"/>
    </row>
    <row r="184" spans="2:5" s="5" customFormat="1">
      <c r="B184" s="11"/>
      <c r="C184" s="11"/>
      <c r="D184" s="11"/>
      <c r="E184" s="34"/>
    </row>
    <row r="185" spans="2:5" s="5" customFormat="1">
      <c r="B185" s="11"/>
      <c r="C185" s="11"/>
      <c r="D185" s="11"/>
      <c r="E185" s="34"/>
    </row>
    <row r="186" spans="2:5" s="5" customFormat="1">
      <c r="B186" s="11"/>
      <c r="C186" s="11"/>
      <c r="D186" s="11"/>
      <c r="E186" s="34"/>
    </row>
    <row r="187" spans="2:5" s="5" customFormat="1">
      <c r="B187" s="11"/>
      <c r="C187" s="11"/>
      <c r="D187" s="11"/>
      <c r="E187" s="34"/>
    </row>
    <row r="188" spans="2:5" s="5" customFormat="1">
      <c r="B188" s="11"/>
      <c r="C188" s="11"/>
      <c r="D188" s="11"/>
      <c r="E188" s="34"/>
    </row>
    <row r="189" spans="2:5" s="5" customFormat="1">
      <c r="B189" s="11"/>
      <c r="C189" s="11"/>
      <c r="D189" s="11"/>
      <c r="E189" s="34"/>
    </row>
    <row r="190" spans="2:5" s="5" customFormat="1">
      <c r="B190" s="11"/>
      <c r="C190" s="11"/>
      <c r="D190" s="11"/>
      <c r="E190" s="34"/>
    </row>
    <row r="191" spans="2:5" s="5" customFormat="1">
      <c r="B191" s="11"/>
      <c r="C191" s="11"/>
      <c r="D191" s="11"/>
      <c r="E191" s="34"/>
    </row>
    <row r="192" spans="2:5" s="5" customFormat="1">
      <c r="B192" s="11"/>
      <c r="C192" s="11"/>
      <c r="D192" s="11"/>
      <c r="E192" s="34"/>
    </row>
    <row r="193" spans="2:5" s="5" customFormat="1">
      <c r="B193" s="11"/>
      <c r="C193" s="11"/>
      <c r="D193" s="11"/>
      <c r="E193" s="34"/>
    </row>
    <row r="194" spans="2:5" s="5" customFormat="1">
      <c r="B194" s="11"/>
      <c r="C194" s="11"/>
      <c r="D194" s="11"/>
      <c r="E194" s="34"/>
    </row>
    <row r="195" spans="2:5" s="5" customFormat="1">
      <c r="B195" s="11"/>
      <c r="C195" s="11"/>
      <c r="D195" s="11"/>
      <c r="E195" s="34"/>
    </row>
    <row r="196" spans="2:5" s="5" customFormat="1">
      <c r="B196" s="11"/>
      <c r="C196" s="11"/>
      <c r="D196" s="11"/>
      <c r="E196" s="34"/>
    </row>
    <row r="197" spans="2:5" s="5" customFormat="1">
      <c r="B197" s="11"/>
      <c r="C197" s="11"/>
      <c r="D197" s="11"/>
      <c r="E197" s="34"/>
    </row>
    <row r="198" spans="2:5" s="5" customFormat="1">
      <c r="B198" s="11"/>
      <c r="C198" s="11"/>
      <c r="D198" s="11"/>
      <c r="E198" s="34"/>
    </row>
    <row r="199" spans="2:5" s="5" customFormat="1">
      <c r="B199" s="11"/>
      <c r="C199" s="11"/>
      <c r="D199" s="11"/>
      <c r="E199" s="34"/>
    </row>
    <row r="200" spans="2:5" s="5" customFormat="1">
      <c r="B200" s="11"/>
      <c r="C200" s="11"/>
      <c r="D200" s="11"/>
      <c r="E200" s="34"/>
    </row>
    <row r="201" spans="2:5" s="5" customFormat="1">
      <c r="B201" s="11"/>
      <c r="C201" s="11"/>
      <c r="D201" s="11"/>
      <c r="E201" s="34"/>
    </row>
    <row r="202" spans="2:5" s="5" customFormat="1">
      <c r="B202" s="11"/>
      <c r="C202" s="11"/>
      <c r="D202" s="11"/>
      <c r="E202" s="34"/>
    </row>
    <row r="203" spans="2:5" s="5" customFormat="1">
      <c r="B203" s="11"/>
      <c r="C203" s="11"/>
      <c r="D203" s="11"/>
      <c r="E203" s="34"/>
    </row>
    <row r="204" spans="2:5" s="5" customFormat="1">
      <c r="B204" s="11"/>
      <c r="C204" s="11"/>
      <c r="D204" s="11"/>
      <c r="E204" s="34"/>
    </row>
    <row r="205" spans="2:5" s="5" customFormat="1">
      <c r="B205" s="11"/>
      <c r="C205" s="11"/>
      <c r="D205" s="11"/>
      <c r="E205" s="34"/>
    </row>
    <row r="206" spans="2:5" s="5" customFormat="1">
      <c r="B206" s="11"/>
      <c r="C206" s="11"/>
      <c r="D206" s="11"/>
      <c r="E206" s="34"/>
    </row>
    <row r="207" spans="2:5" s="5" customFormat="1">
      <c r="B207" s="11"/>
      <c r="C207" s="11"/>
      <c r="D207" s="11"/>
      <c r="E207" s="34"/>
    </row>
    <row r="208" spans="2:5" s="5" customFormat="1">
      <c r="B208" s="11"/>
      <c r="C208" s="11"/>
      <c r="D208" s="11"/>
      <c r="E208" s="34"/>
    </row>
    <row r="209" spans="2:5" s="5" customFormat="1">
      <c r="B209" s="11"/>
      <c r="C209" s="11"/>
      <c r="D209" s="11"/>
      <c r="E209" s="34"/>
    </row>
    <row r="210" spans="2:5" s="5" customFormat="1">
      <c r="B210" s="11"/>
      <c r="C210" s="11"/>
      <c r="D210" s="11"/>
      <c r="E210" s="34"/>
    </row>
    <row r="211" spans="2:5" s="5" customFormat="1">
      <c r="B211" s="11"/>
      <c r="C211" s="11"/>
      <c r="D211" s="11"/>
      <c r="E211" s="34"/>
    </row>
    <row r="212" spans="2:5" s="5" customFormat="1">
      <c r="B212" s="11"/>
      <c r="C212" s="11"/>
      <c r="D212" s="11"/>
      <c r="E212" s="34"/>
    </row>
    <row r="213" spans="2:5" s="5" customFormat="1">
      <c r="B213" s="11"/>
      <c r="C213" s="11"/>
      <c r="D213" s="11"/>
      <c r="E213" s="34"/>
    </row>
    <row r="214" spans="2:5" s="5" customFormat="1">
      <c r="B214" s="11"/>
      <c r="C214" s="11"/>
      <c r="D214" s="11"/>
      <c r="E214" s="34"/>
    </row>
    <row r="215" spans="2:5" s="5" customFormat="1">
      <c r="B215" s="11"/>
      <c r="C215" s="11"/>
      <c r="D215" s="11"/>
      <c r="E215" s="34"/>
    </row>
    <row r="216" spans="2:5" s="5" customFormat="1">
      <c r="B216" s="11"/>
      <c r="C216" s="11"/>
      <c r="D216" s="11"/>
      <c r="E216" s="34"/>
    </row>
    <row r="217" spans="2:5" s="5" customFormat="1">
      <c r="B217" s="11"/>
      <c r="C217" s="11"/>
      <c r="D217" s="11"/>
      <c r="E217" s="34"/>
    </row>
    <row r="218" spans="2:5" s="5" customFormat="1">
      <c r="B218" s="11"/>
      <c r="C218" s="11"/>
      <c r="D218" s="11"/>
      <c r="E218" s="34"/>
    </row>
    <row r="219" spans="2:5" s="5" customFormat="1">
      <c r="B219" s="11"/>
      <c r="C219" s="11"/>
      <c r="D219" s="11"/>
      <c r="E219" s="34"/>
    </row>
    <row r="220" spans="2:5" s="5" customFormat="1">
      <c r="B220" s="11"/>
      <c r="C220" s="11"/>
      <c r="D220" s="11"/>
      <c r="E220" s="34"/>
    </row>
    <row r="221" spans="2:5" s="5" customFormat="1">
      <c r="B221" s="11"/>
      <c r="C221" s="11"/>
      <c r="D221" s="11"/>
      <c r="E221" s="34"/>
    </row>
    <row r="222" spans="2:5" s="5" customFormat="1">
      <c r="B222" s="11"/>
      <c r="C222" s="11"/>
      <c r="D222" s="11"/>
      <c r="E222" s="34"/>
    </row>
    <row r="223" spans="2:5" s="5" customFormat="1">
      <c r="B223" s="11"/>
      <c r="C223" s="11"/>
      <c r="D223" s="11"/>
      <c r="E223" s="34"/>
    </row>
    <row r="224" spans="2:5" s="5" customFormat="1">
      <c r="B224" s="11"/>
      <c r="C224" s="11"/>
      <c r="D224" s="11"/>
      <c r="E224" s="34"/>
    </row>
    <row r="225" spans="2:5" s="5" customFormat="1">
      <c r="B225" s="11"/>
      <c r="C225" s="11"/>
      <c r="D225" s="11"/>
      <c r="E225" s="34"/>
    </row>
    <row r="226" spans="2:5" s="5" customFormat="1">
      <c r="B226" s="11"/>
      <c r="C226" s="11"/>
      <c r="D226" s="11"/>
      <c r="E226" s="34"/>
    </row>
    <row r="227" spans="2:5" s="5" customFormat="1">
      <c r="B227" s="11"/>
      <c r="C227" s="11"/>
      <c r="D227" s="11"/>
      <c r="E227" s="34"/>
    </row>
    <row r="228" spans="2:5" s="5" customFormat="1">
      <c r="B228" s="11"/>
      <c r="C228" s="11"/>
      <c r="D228" s="11"/>
      <c r="E228" s="34"/>
    </row>
    <row r="229" spans="2:5" s="5" customFormat="1">
      <c r="B229" s="11"/>
      <c r="C229" s="11"/>
      <c r="D229" s="11"/>
      <c r="E229" s="34"/>
    </row>
    <row r="230" spans="2:5" s="5" customFormat="1">
      <c r="B230" s="11"/>
      <c r="C230" s="11"/>
      <c r="D230" s="11"/>
      <c r="E230" s="34"/>
    </row>
    <row r="231" spans="2:5" s="5" customFormat="1">
      <c r="B231" s="11"/>
      <c r="C231" s="11"/>
      <c r="D231" s="11"/>
      <c r="E231" s="34"/>
    </row>
    <row r="232" spans="2:5" s="5" customFormat="1">
      <c r="B232" s="11"/>
      <c r="C232" s="11"/>
      <c r="D232" s="11"/>
      <c r="E232" s="34"/>
    </row>
    <row r="233" spans="2:5" s="5" customFormat="1">
      <c r="B233" s="11"/>
      <c r="C233" s="11"/>
      <c r="D233" s="11"/>
      <c r="E233" s="34"/>
    </row>
    <row r="234" spans="2:5" s="5" customFormat="1">
      <c r="B234" s="11"/>
      <c r="C234" s="11"/>
      <c r="D234" s="11"/>
      <c r="E234" s="34"/>
    </row>
    <row r="235" spans="2:5" s="5" customFormat="1">
      <c r="B235" s="11"/>
      <c r="C235" s="11"/>
      <c r="D235" s="11"/>
      <c r="E235" s="34"/>
    </row>
    <row r="236" spans="2:5" s="5" customFormat="1">
      <c r="B236" s="11"/>
      <c r="C236" s="11"/>
      <c r="D236" s="11"/>
      <c r="E236" s="34"/>
    </row>
    <row r="237" spans="2:5" s="5" customFormat="1">
      <c r="B237" s="11"/>
      <c r="C237" s="11"/>
      <c r="D237" s="11"/>
      <c r="E237" s="34"/>
    </row>
    <row r="238" spans="2:5" s="5" customFormat="1">
      <c r="B238" s="11"/>
      <c r="C238" s="11"/>
      <c r="D238" s="11"/>
      <c r="E238" s="34"/>
    </row>
    <row r="239" spans="2:5" s="5" customFormat="1">
      <c r="B239" s="11"/>
      <c r="C239" s="11"/>
      <c r="D239" s="11"/>
      <c r="E239" s="34"/>
    </row>
    <row r="240" spans="2:5" s="5" customFormat="1">
      <c r="B240" s="11"/>
      <c r="C240" s="11"/>
      <c r="D240" s="11"/>
      <c r="E240" s="34"/>
    </row>
    <row r="241" spans="2:5" s="5" customFormat="1">
      <c r="B241" s="11"/>
      <c r="C241" s="11"/>
      <c r="D241" s="11"/>
      <c r="E241" s="34"/>
    </row>
    <row r="242" spans="2:5" s="5" customFormat="1">
      <c r="B242" s="11"/>
      <c r="C242" s="11"/>
      <c r="D242" s="11"/>
      <c r="E242" s="34"/>
    </row>
    <row r="243" spans="2:5" s="5" customFormat="1">
      <c r="B243" s="11"/>
      <c r="C243" s="11"/>
      <c r="D243" s="11"/>
      <c r="E243" s="34"/>
    </row>
    <row r="244" spans="2:5" s="5" customFormat="1">
      <c r="B244" s="11"/>
      <c r="C244" s="11"/>
      <c r="D244" s="11"/>
      <c r="E244" s="34"/>
    </row>
    <row r="245" spans="2:5" s="5" customFormat="1">
      <c r="B245" s="11"/>
      <c r="C245" s="11"/>
      <c r="D245" s="11"/>
      <c r="E245" s="34"/>
    </row>
    <row r="246" spans="2:5" s="5" customFormat="1">
      <c r="B246" s="11"/>
      <c r="C246" s="11"/>
      <c r="D246" s="11"/>
      <c r="E246" s="34"/>
    </row>
    <row r="247" spans="2:5" s="5" customFormat="1">
      <c r="B247" s="11"/>
      <c r="C247" s="11"/>
      <c r="D247" s="11"/>
      <c r="E247" s="34"/>
    </row>
    <row r="248" spans="2:5" s="5" customFormat="1">
      <c r="B248" s="11"/>
      <c r="C248" s="11"/>
      <c r="D248" s="11"/>
      <c r="E248" s="34"/>
    </row>
    <row r="249" spans="2:5" s="5" customFormat="1">
      <c r="B249" s="11"/>
      <c r="C249" s="11"/>
      <c r="D249" s="11"/>
      <c r="E249" s="34"/>
    </row>
    <row r="250" spans="2:5" s="5" customFormat="1">
      <c r="B250" s="11"/>
      <c r="C250" s="11"/>
      <c r="D250" s="11"/>
      <c r="E250" s="34"/>
    </row>
    <row r="251" spans="2:5" s="5" customFormat="1">
      <c r="B251" s="11"/>
      <c r="C251" s="11"/>
      <c r="D251" s="11"/>
      <c r="E251" s="34"/>
    </row>
    <row r="252" spans="2:5" s="5" customFormat="1">
      <c r="B252" s="11"/>
      <c r="C252" s="11"/>
      <c r="D252" s="11"/>
      <c r="E252" s="34"/>
    </row>
    <row r="253" spans="2:5" s="5" customFormat="1">
      <c r="B253" s="11"/>
      <c r="C253" s="11"/>
      <c r="D253" s="11"/>
      <c r="E253" s="34"/>
    </row>
    <row r="254" spans="2:5" s="5" customFormat="1">
      <c r="B254" s="11"/>
      <c r="C254" s="11"/>
      <c r="D254" s="11"/>
      <c r="E254" s="34"/>
    </row>
    <row r="255" spans="2:5" s="5" customFormat="1">
      <c r="B255" s="11"/>
      <c r="C255" s="11"/>
      <c r="D255" s="11"/>
      <c r="E255" s="34"/>
    </row>
    <row r="256" spans="2:5" s="5" customFormat="1">
      <c r="B256" s="11"/>
      <c r="C256" s="11"/>
      <c r="D256" s="11"/>
      <c r="E256" s="34"/>
    </row>
    <row r="257" spans="2:5" s="5" customFormat="1">
      <c r="B257" s="11"/>
      <c r="C257" s="11"/>
      <c r="D257" s="11"/>
      <c r="E257" s="34"/>
    </row>
    <row r="258" spans="2:5" s="5" customFormat="1">
      <c r="B258" s="11"/>
      <c r="C258" s="11"/>
      <c r="D258" s="11"/>
      <c r="E258" s="34"/>
    </row>
    <row r="259" spans="2:5" s="5" customFormat="1">
      <c r="B259" s="11"/>
      <c r="C259" s="11"/>
      <c r="D259" s="11"/>
      <c r="E259" s="34"/>
    </row>
    <row r="260" spans="2:5" s="5" customFormat="1">
      <c r="B260" s="11"/>
      <c r="C260" s="11"/>
      <c r="D260" s="11"/>
      <c r="E260" s="34"/>
    </row>
    <row r="261" spans="2:5" s="5" customFormat="1">
      <c r="B261" s="11"/>
      <c r="C261" s="11"/>
      <c r="D261" s="11"/>
      <c r="E261" s="34"/>
    </row>
    <row r="262" spans="2:5" s="5" customFormat="1">
      <c r="B262" s="11"/>
      <c r="C262" s="11"/>
      <c r="D262" s="11"/>
      <c r="E262" s="34"/>
    </row>
    <row r="263" spans="2:5" s="5" customFormat="1">
      <c r="B263" s="11"/>
      <c r="C263" s="11"/>
      <c r="D263" s="11"/>
      <c r="E263" s="34"/>
    </row>
    <row r="264" spans="2:5" s="5" customFormat="1">
      <c r="B264" s="11"/>
      <c r="C264" s="11"/>
      <c r="D264" s="11"/>
      <c r="E264" s="34"/>
    </row>
    <row r="265" spans="2:5" s="5" customFormat="1">
      <c r="B265" s="11"/>
      <c r="C265" s="11"/>
      <c r="D265" s="11"/>
      <c r="E265" s="34"/>
    </row>
    <row r="266" spans="2:5" s="5" customFormat="1">
      <c r="B266" s="11"/>
      <c r="C266" s="11"/>
      <c r="D266" s="11"/>
      <c r="E266" s="34"/>
    </row>
    <row r="267" spans="2:5" s="5" customFormat="1">
      <c r="B267" s="11"/>
      <c r="C267" s="11"/>
      <c r="D267" s="11"/>
      <c r="E267" s="34"/>
    </row>
    <row r="268" spans="2:5" s="5" customFormat="1">
      <c r="B268" s="11"/>
      <c r="C268" s="11"/>
      <c r="D268" s="11"/>
      <c r="E268" s="34"/>
    </row>
    <row r="269" spans="2:5" s="5" customFormat="1">
      <c r="B269" s="11"/>
      <c r="C269" s="11"/>
      <c r="D269" s="11"/>
      <c r="E269" s="34"/>
    </row>
    <row r="270" spans="2:5" s="5" customFormat="1">
      <c r="B270" s="11"/>
      <c r="C270" s="11"/>
      <c r="D270" s="11"/>
      <c r="E270" s="34"/>
    </row>
    <row r="271" spans="2:5" s="5" customFormat="1">
      <c r="B271" s="11"/>
      <c r="C271" s="11"/>
      <c r="D271" s="11"/>
      <c r="E271" s="34"/>
    </row>
    <row r="272" spans="2:5" s="5" customFormat="1">
      <c r="B272" s="11"/>
      <c r="C272" s="11"/>
      <c r="D272" s="11"/>
      <c r="E272" s="34"/>
    </row>
    <row r="273" spans="2:5" s="5" customFormat="1">
      <c r="B273" s="11"/>
      <c r="C273" s="11"/>
      <c r="D273" s="11"/>
      <c r="E273" s="34"/>
    </row>
    <row r="274" spans="2:5" s="5" customFormat="1">
      <c r="B274" s="11"/>
      <c r="C274" s="11"/>
      <c r="D274" s="11"/>
      <c r="E274" s="34"/>
    </row>
    <row r="275" spans="2:5" s="5" customFormat="1">
      <c r="B275" s="11"/>
      <c r="C275" s="11"/>
      <c r="D275" s="11"/>
      <c r="E275" s="34"/>
    </row>
    <row r="276" spans="2:5" s="5" customFormat="1">
      <c r="B276" s="11"/>
      <c r="C276" s="11"/>
      <c r="D276" s="11"/>
      <c r="E276" s="34"/>
    </row>
    <row r="277" spans="2:5" s="5" customFormat="1">
      <c r="B277" s="11"/>
      <c r="C277" s="11"/>
      <c r="D277" s="11"/>
      <c r="E277" s="34"/>
    </row>
    <row r="278" spans="2:5" s="5" customFormat="1">
      <c r="B278" s="11"/>
      <c r="C278" s="11"/>
      <c r="D278" s="11"/>
      <c r="E278" s="34"/>
    </row>
    <row r="279" spans="2:5" s="5" customFormat="1">
      <c r="B279" s="11"/>
      <c r="C279" s="11"/>
      <c r="D279" s="11"/>
      <c r="E279" s="34"/>
    </row>
    <row r="280" spans="2:5" s="5" customFormat="1">
      <c r="B280" s="11"/>
      <c r="C280" s="11"/>
      <c r="D280" s="11"/>
      <c r="E280" s="34"/>
    </row>
    <row r="281" spans="2:5" s="5" customFormat="1">
      <c r="B281" s="11"/>
      <c r="C281" s="11"/>
      <c r="D281" s="11"/>
      <c r="E281" s="34"/>
    </row>
    <row r="282" spans="2:5" s="5" customFormat="1">
      <c r="B282" s="11"/>
      <c r="C282" s="11"/>
      <c r="D282" s="11"/>
      <c r="E282" s="34"/>
    </row>
    <row r="283" spans="2:5" s="5" customFormat="1">
      <c r="B283" s="11"/>
      <c r="C283" s="11"/>
      <c r="D283" s="11"/>
      <c r="E283" s="34"/>
    </row>
    <row r="284" spans="2:5" s="5" customFormat="1">
      <c r="B284" s="11"/>
      <c r="C284" s="11"/>
      <c r="D284" s="11"/>
      <c r="E284" s="34"/>
    </row>
    <row r="285" spans="2:5" s="5" customFormat="1">
      <c r="B285" s="11"/>
      <c r="C285" s="11"/>
      <c r="D285" s="11"/>
      <c r="E285" s="34"/>
    </row>
    <row r="286" spans="2:5" s="5" customFormat="1">
      <c r="B286" s="11"/>
      <c r="C286" s="11"/>
      <c r="D286" s="11"/>
      <c r="E286" s="34"/>
    </row>
    <row r="287" spans="2:5" s="5" customFormat="1">
      <c r="B287" s="11"/>
      <c r="C287" s="11"/>
      <c r="D287" s="11"/>
      <c r="E287" s="34"/>
    </row>
    <row r="288" spans="2:5" s="5" customFormat="1">
      <c r="B288" s="11"/>
      <c r="C288" s="11"/>
      <c r="D288" s="11"/>
      <c r="E288" s="34"/>
    </row>
    <row r="289" spans="2:5" s="5" customFormat="1">
      <c r="B289" s="11"/>
      <c r="C289" s="11"/>
      <c r="D289" s="11"/>
      <c r="E289" s="34"/>
    </row>
    <row r="290" spans="2:5" s="5" customFormat="1">
      <c r="B290" s="11"/>
      <c r="C290" s="11"/>
      <c r="D290" s="11"/>
      <c r="E290" s="34"/>
    </row>
    <row r="291" spans="2:5" s="5" customFormat="1">
      <c r="B291" s="11"/>
      <c r="C291" s="11"/>
      <c r="D291" s="11"/>
      <c r="E291" s="34"/>
    </row>
    <row r="292" spans="2:5" s="5" customFormat="1">
      <c r="B292" s="11"/>
      <c r="C292" s="11"/>
      <c r="D292" s="11"/>
      <c r="E292" s="34"/>
    </row>
    <row r="293" spans="2:5" s="5" customFormat="1">
      <c r="B293" s="11"/>
      <c r="C293" s="11"/>
      <c r="D293" s="11"/>
      <c r="E293" s="34"/>
    </row>
    <row r="294" spans="2:5" s="5" customFormat="1">
      <c r="B294" s="11"/>
      <c r="C294" s="11"/>
      <c r="D294" s="11"/>
      <c r="E294" s="34"/>
    </row>
    <row r="295" spans="2:5" s="5" customFormat="1">
      <c r="B295" s="11"/>
      <c r="C295" s="11"/>
      <c r="D295" s="11"/>
      <c r="E295" s="34"/>
    </row>
    <row r="296" spans="2:5" s="5" customFormat="1">
      <c r="B296" s="11"/>
      <c r="C296" s="11"/>
      <c r="D296" s="11"/>
      <c r="E296" s="34"/>
    </row>
    <row r="297" spans="2:5" s="5" customFormat="1">
      <c r="B297" s="11"/>
      <c r="C297" s="11"/>
      <c r="D297" s="11"/>
      <c r="E297" s="34"/>
    </row>
    <row r="298" spans="2:5" s="5" customFormat="1">
      <c r="B298" s="11"/>
      <c r="C298" s="11"/>
      <c r="D298" s="11"/>
      <c r="E298" s="34"/>
    </row>
    <row r="299" spans="2:5" s="5" customFormat="1">
      <c r="B299" s="11"/>
      <c r="C299" s="11"/>
      <c r="D299" s="11"/>
      <c r="E299" s="34"/>
    </row>
    <row r="300" spans="2:5" s="5" customFormat="1">
      <c r="B300" s="11"/>
      <c r="C300" s="11"/>
      <c r="D300" s="11"/>
      <c r="E300" s="34"/>
    </row>
    <row r="301" spans="2:5" s="5" customFormat="1">
      <c r="B301" s="11"/>
      <c r="C301" s="11"/>
      <c r="D301" s="11"/>
      <c r="E301" s="34"/>
    </row>
    <row r="302" spans="2:5" s="5" customFormat="1">
      <c r="B302" s="11"/>
      <c r="C302" s="11"/>
      <c r="D302" s="11"/>
      <c r="E302" s="34"/>
    </row>
    <row r="303" spans="2:5" s="5" customFormat="1">
      <c r="B303" s="11"/>
      <c r="C303" s="11"/>
      <c r="D303" s="11"/>
      <c r="E303" s="34"/>
    </row>
    <row r="304" spans="2:5" s="5" customFormat="1">
      <c r="B304" s="11"/>
      <c r="C304" s="11"/>
      <c r="D304" s="11"/>
      <c r="E304" s="34"/>
    </row>
    <row r="305" spans="2:5" s="5" customFormat="1">
      <c r="B305" s="11"/>
      <c r="C305" s="11"/>
      <c r="D305" s="11"/>
      <c r="E305" s="34"/>
    </row>
    <row r="306" spans="2:5" s="5" customFormat="1">
      <c r="B306" s="11"/>
      <c r="C306" s="11"/>
      <c r="D306" s="11"/>
      <c r="E306" s="34"/>
    </row>
    <row r="307" spans="2:5" s="5" customFormat="1">
      <c r="B307" s="11"/>
      <c r="C307" s="11"/>
      <c r="D307" s="11"/>
      <c r="E307" s="34"/>
    </row>
    <row r="308" spans="2:5" s="5" customFormat="1">
      <c r="B308" s="11"/>
      <c r="C308" s="11"/>
      <c r="D308" s="11"/>
      <c r="E308" s="34"/>
    </row>
    <row r="309" spans="2:5" s="5" customFormat="1">
      <c r="B309" s="11"/>
      <c r="C309" s="11"/>
      <c r="D309" s="11"/>
      <c r="E309" s="34"/>
    </row>
    <row r="310" spans="2:5" s="5" customFormat="1">
      <c r="B310" s="11"/>
      <c r="C310" s="11"/>
      <c r="D310" s="11"/>
      <c r="E310" s="34"/>
    </row>
    <row r="311" spans="2:5" s="5" customFormat="1">
      <c r="B311" s="11"/>
      <c r="C311" s="11"/>
      <c r="D311" s="11"/>
      <c r="E311" s="34"/>
    </row>
    <row r="312" spans="2:5" s="5" customFormat="1">
      <c r="B312" s="11"/>
      <c r="C312" s="11"/>
      <c r="D312" s="11"/>
      <c r="E312" s="34"/>
    </row>
    <row r="313" spans="2:5" s="5" customFormat="1">
      <c r="B313" s="11"/>
      <c r="C313" s="11"/>
      <c r="D313" s="11"/>
      <c r="E313" s="34"/>
    </row>
    <row r="314" spans="2:5" s="5" customFormat="1">
      <c r="B314" s="11"/>
      <c r="C314" s="11"/>
      <c r="D314" s="11"/>
      <c r="E314" s="34"/>
    </row>
    <row r="315" spans="2:5" s="5" customFormat="1">
      <c r="B315" s="11"/>
      <c r="C315" s="11"/>
      <c r="D315" s="11"/>
      <c r="E315" s="34"/>
    </row>
    <row r="316" spans="2:5" s="5" customFormat="1">
      <c r="B316" s="11"/>
      <c r="C316" s="11"/>
      <c r="D316" s="11"/>
      <c r="E316" s="34"/>
    </row>
    <row r="317" spans="2:5" s="5" customFormat="1">
      <c r="B317" s="11"/>
      <c r="C317" s="11"/>
      <c r="D317" s="11"/>
      <c r="E317" s="34"/>
    </row>
    <row r="318" spans="2:5" s="5" customFormat="1">
      <c r="B318" s="11"/>
      <c r="C318" s="11"/>
      <c r="D318" s="11"/>
      <c r="E318" s="34"/>
    </row>
    <row r="319" spans="2:5" s="5" customFormat="1">
      <c r="B319" s="11"/>
      <c r="C319" s="11"/>
      <c r="D319" s="11"/>
      <c r="E319" s="34"/>
    </row>
    <row r="320" spans="2:5" s="5" customFormat="1">
      <c r="B320" s="11"/>
      <c r="C320" s="11"/>
      <c r="D320" s="11"/>
      <c r="E320" s="34"/>
    </row>
    <row r="321" spans="2:5" s="5" customFormat="1">
      <c r="B321" s="11"/>
      <c r="C321" s="11"/>
      <c r="D321" s="11"/>
      <c r="E321" s="34"/>
    </row>
    <row r="322" spans="2:5" s="5" customFormat="1">
      <c r="B322" s="11"/>
      <c r="C322" s="11"/>
      <c r="D322" s="11"/>
      <c r="E322" s="34"/>
    </row>
    <row r="323" spans="2:5" s="5" customFormat="1">
      <c r="B323" s="11"/>
      <c r="C323" s="11"/>
      <c r="D323" s="11"/>
      <c r="E323" s="34"/>
    </row>
    <row r="324" spans="2:5" s="5" customFormat="1">
      <c r="B324" s="11"/>
      <c r="C324" s="11"/>
      <c r="D324" s="11"/>
      <c r="E324" s="34"/>
    </row>
    <row r="325" spans="2:5" s="5" customFormat="1">
      <c r="B325" s="11"/>
      <c r="C325" s="11"/>
      <c r="D325" s="11"/>
      <c r="E325" s="34"/>
    </row>
    <row r="326" spans="2:5" s="5" customFormat="1">
      <c r="B326" s="11"/>
      <c r="C326" s="11"/>
      <c r="D326" s="11"/>
      <c r="E326" s="34"/>
    </row>
    <row r="327" spans="2:5" s="5" customFormat="1">
      <c r="B327" s="11"/>
      <c r="C327" s="11"/>
      <c r="D327" s="11"/>
      <c r="E327" s="34"/>
    </row>
    <row r="328" spans="2:5" s="5" customFormat="1">
      <c r="B328" s="11"/>
      <c r="C328" s="11"/>
      <c r="D328" s="11"/>
      <c r="E328" s="34"/>
    </row>
    <row r="329" spans="2:5" s="5" customFormat="1">
      <c r="B329" s="11"/>
      <c r="C329" s="11"/>
      <c r="D329" s="11"/>
      <c r="E329" s="34"/>
    </row>
    <row r="330" spans="2:5" s="5" customFormat="1">
      <c r="B330" s="11"/>
      <c r="C330" s="11"/>
      <c r="D330" s="11"/>
      <c r="E330" s="34"/>
    </row>
    <row r="331" spans="2:5" s="5" customFormat="1">
      <c r="B331" s="11"/>
      <c r="C331" s="11"/>
      <c r="D331" s="11"/>
      <c r="E331" s="34"/>
    </row>
    <row r="332" spans="2:5" s="5" customFormat="1">
      <c r="B332" s="11"/>
      <c r="C332" s="11"/>
      <c r="D332" s="11"/>
      <c r="E332" s="34"/>
    </row>
    <row r="333" spans="2:5" s="5" customFormat="1">
      <c r="B333" s="11"/>
      <c r="C333" s="11"/>
      <c r="D333" s="11"/>
      <c r="E333" s="34"/>
    </row>
    <row r="334" spans="2:5" s="5" customFormat="1">
      <c r="B334" s="11"/>
      <c r="C334" s="11"/>
      <c r="D334" s="11"/>
      <c r="E334" s="34"/>
    </row>
    <row r="335" spans="2:5" s="5" customFormat="1">
      <c r="B335" s="11"/>
      <c r="C335" s="11"/>
      <c r="D335" s="11"/>
      <c r="E335" s="34"/>
    </row>
    <row r="336" spans="2:5" s="5" customFormat="1">
      <c r="B336" s="11"/>
      <c r="C336" s="11"/>
      <c r="D336" s="11"/>
      <c r="E336" s="34"/>
    </row>
    <row r="337" spans="2:5" s="5" customFormat="1">
      <c r="B337" s="11"/>
      <c r="C337" s="11"/>
      <c r="D337" s="11"/>
      <c r="E337" s="34"/>
    </row>
    <row r="338" spans="2:5" s="5" customFormat="1">
      <c r="B338" s="11"/>
      <c r="C338" s="11"/>
      <c r="D338" s="11"/>
      <c r="E338" s="34"/>
    </row>
    <row r="339" spans="2:5" s="5" customFormat="1">
      <c r="B339" s="11"/>
      <c r="C339" s="11"/>
      <c r="D339" s="11"/>
      <c r="E339" s="34"/>
    </row>
    <row r="340" spans="2:5" s="5" customFormat="1">
      <c r="B340" s="11"/>
      <c r="C340" s="11"/>
      <c r="D340" s="11"/>
      <c r="E340" s="34"/>
    </row>
    <row r="341" spans="2:5" s="5" customFormat="1">
      <c r="B341" s="11"/>
      <c r="C341" s="11"/>
      <c r="D341" s="11"/>
      <c r="E341" s="34"/>
    </row>
    <row r="342" spans="2:5" s="5" customFormat="1">
      <c r="B342" s="11"/>
      <c r="C342" s="11"/>
      <c r="D342" s="11"/>
      <c r="E342" s="34"/>
    </row>
    <row r="343" spans="2:5" s="5" customFormat="1">
      <c r="B343" s="11"/>
      <c r="C343" s="11"/>
      <c r="D343" s="11"/>
      <c r="E343" s="34"/>
    </row>
    <row r="344" spans="2:5" s="5" customFormat="1">
      <c r="B344" s="11"/>
      <c r="C344" s="11"/>
      <c r="D344" s="11"/>
      <c r="E344" s="34"/>
    </row>
    <row r="345" spans="2:5" s="5" customFormat="1">
      <c r="B345" s="11"/>
      <c r="C345" s="11"/>
      <c r="D345" s="11"/>
      <c r="E345" s="34"/>
    </row>
    <row r="346" spans="2:5" s="5" customFormat="1">
      <c r="B346" s="11"/>
      <c r="C346" s="11"/>
      <c r="D346" s="11"/>
      <c r="E346" s="34"/>
    </row>
    <row r="347" spans="2:5" s="5" customFormat="1">
      <c r="B347" s="11"/>
      <c r="C347" s="11"/>
      <c r="D347" s="11"/>
      <c r="E347" s="34"/>
    </row>
    <row r="348" spans="2:5" s="5" customFormat="1">
      <c r="B348" s="11"/>
      <c r="C348" s="11"/>
      <c r="D348" s="11"/>
      <c r="E348" s="34"/>
    </row>
    <row r="349" spans="2:5" s="5" customFormat="1">
      <c r="B349" s="11"/>
      <c r="C349" s="11"/>
      <c r="D349" s="11"/>
      <c r="E349" s="34"/>
    </row>
    <row r="350" spans="2:5" s="5" customFormat="1">
      <c r="B350" s="11"/>
      <c r="C350" s="11"/>
      <c r="D350" s="11"/>
      <c r="E350" s="34"/>
    </row>
    <row r="351" spans="2:5" s="5" customFormat="1">
      <c r="B351" s="11"/>
      <c r="C351" s="11"/>
      <c r="D351" s="11"/>
      <c r="E351" s="34"/>
    </row>
    <row r="352" spans="2:5" s="5" customFormat="1">
      <c r="B352" s="11"/>
      <c r="C352" s="11"/>
      <c r="D352" s="11"/>
      <c r="E352" s="34"/>
    </row>
    <row r="353" spans="2:5" s="5" customFormat="1">
      <c r="B353" s="11"/>
      <c r="C353" s="11"/>
      <c r="D353" s="11"/>
      <c r="E353" s="34"/>
    </row>
    <row r="354" spans="2:5" s="5" customFormat="1">
      <c r="B354" s="11"/>
      <c r="C354" s="11"/>
      <c r="D354" s="11"/>
      <c r="E354" s="34"/>
    </row>
    <row r="355" spans="2:5" s="5" customFormat="1">
      <c r="B355" s="11"/>
      <c r="C355" s="11"/>
      <c r="D355" s="11"/>
      <c r="E355" s="34"/>
    </row>
    <row r="356" spans="2:5" s="5" customFormat="1">
      <c r="B356" s="11"/>
      <c r="C356" s="11"/>
      <c r="D356" s="11"/>
      <c r="E356" s="34"/>
    </row>
    <row r="357" spans="2:5" s="5" customFormat="1">
      <c r="B357" s="11"/>
      <c r="C357" s="11"/>
      <c r="D357" s="11"/>
      <c r="E357" s="34"/>
    </row>
    <row r="358" spans="2:5" s="5" customFormat="1">
      <c r="B358" s="11"/>
      <c r="C358" s="11"/>
      <c r="D358" s="11"/>
      <c r="E358" s="34"/>
    </row>
    <row r="359" spans="2:5" s="5" customFormat="1">
      <c r="B359" s="11"/>
      <c r="C359" s="11"/>
      <c r="D359" s="11"/>
      <c r="E359" s="34"/>
    </row>
    <row r="360" spans="2:5" s="5" customFormat="1">
      <c r="B360" s="11"/>
      <c r="C360" s="11"/>
      <c r="D360" s="11"/>
      <c r="E360" s="34"/>
    </row>
    <row r="361" spans="2:5" s="5" customFormat="1">
      <c r="B361" s="11"/>
      <c r="C361" s="11"/>
      <c r="D361" s="11"/>
      <c r="E361" s="34"/>
    </row>
    <row r="362" spans="2:5" s="5" customFormat="1">
      <c r="B362" s="11"/>
      <c r="C362" s="11"/>
      <c r="D362" s="11"/>
      <c r="E362" s="34"/>
    </row>
    <row r="363" spans="2:5" s="5" customFormat="1">
      <c r="B363" s="11"/>
      <c r="C363" s="11"/>
      <c r="D363" s="11"/>
      <c r="E363" s="34"/>
    </row>
    <row r="364" spans="2:5" s="5" customFormat="1">
      <c r="B364" s="11"/>
      <c r="C364" s="11"/>
      <c r="D364" s="11"/>
      <c r="E364" s="34"/>
    </row>
    <row r="365" spans="2:5" s="5" customFormat="1">
      <c r="B365" s="11"/>
      <c r="C365" s="11"/>
      <c r="D365" s="11"/>
      <c r="E365" s="34"/>
    </row>
    <row r="366" spans="2:5" s="5" customFormat="1">
      <c r="B366" s="11"/>
      <c r="C366" s="11"/>
      <c r="D366" s="11"/>
      <c r="E366" s="34"/>
    </row>
    <row r="367" spans="2:5" s="5" customFormat="1">
      <c r="B367" s="11"/>
      <c r="C367" s="11"/>
      <c r="D367" s="11"/>
      <c r="E367" s="34"/>
    </row>
    <row r="368" spans="2:5" s="5" customFormat="1">
      <c r="B368" s="11"/>
      <c r="C368" s="11"/>
      <c r="D368" s="11"/>
      <c r="E368" s="34"/>
    </row>
    <row r="369" spans="2:5" s="5" customFormat="1">
      <c r="B369" s="11"/>
      <c r="C369" s="11"/>
      <c r="D369" s="11"/>
      <c r="E369" s="34"/>
    </row>
    <row r="370" spans="2:5" s="5" customFormat="1">
      <c r="B370" s="11"/>
      <c r="C370" s="11"/>
      <c r="D370" s="11"/>
      <c r="E370" s="34"/>
    </row>
    <row r="371" spans="2:5" s="5" customFormat="1">
      <c r="B371" s="11"/>
      <c r="C371" s="11"/>
      <c r="D371" s="11"/>
      <c r="E371" s="34"/>
    </row>
    <row r="372" spans="2:5" s="5" customFormat="1">
      <c r="B372" s="11"/>
      <c r="C372" s="11"/>
      <c r="D372" s="11"/>
      <c r="E372" s="34"/>
    </row>
    <row r="373" spans="2:5" s="5" customFormat="1">
      <c r="B373" s="11"/>
      <c r="C373" s="11"/>
      <c r="D373" s="11"/>
      <c r="E373" s="34"/>
    </row>
    <row r="374" spans="2:5" s="5" customFormat="1">
      <c r="B374" s="11"/>
      <c r="C374" s="11"/>
      <c r="D374" s="11"/>
      <c r="E374" s="34"/>
    </row>
    <row r="375" spans="2:5" s="5" customFormat="1">
      <c r="B375" s="11"/>
      <c r="C375" s="11"/>
      <c r="D375" s="11"/>
      <c r="E375" s="34"/>
    </row>
    <row r="376" spans="2:5" s="5" customFormat="1">
      <c r="B376" s="11"/>
      <c r="C376" s="11"/>
      <c r="D376" s="11"/>
      <c r="E376" s="34"/>
    </row>
    <row r="377" spans="2:5" s="5" customFormat="1">
      <c r="B377" s="11"/>
      <c r="C377" s="11"/>
      <c r="D377" s="11"/>
      <c r="E377" s="34"/>
    </row>
    <row r="378" spans="2:5" s="5" customFormat="1">
      <c r="B378" s="11"/>
      <c r="C378" s="11"/>
      <c r="D378" s="11"/>
      <c r="E378" s="34"/>
    </row>
    <row r="379" spans="2:5" s="5" customFormat="1">
      <c r="B379" s="11"/>
      <c r="C379" s="11"/>
      <c r="D379" s="11"/>
      <c r="E379" s="34"/>
    </row>
    <row r="380" spans="2:5" s="5" customFormat="1">
      <c r="B380" s="11"/>
      <c r="C380" s="11"/>
      <c r="D380" s="11"/>
      <c r="E380" s="34"/>
    </row>
    <row r="381" spans="2:5" s="5" customFormat="1">
      <c r="B381" s="11"/>
      <c r="C381" s="11"/>
      <c r="D381" s="11"/>
      <c r="E381" s="34"/>
    </row>
    <row r="382" spans="2:5" s="5" customFormat="1">
      <c r="B382" s="11"/>
      <c r="C382" s="11"/>
      <c r="D382" s="11"/>
      <c r="E382" s="34"/>
    </row>
    <row r="383" spans="2:5" s="5" customFormat="1">
      <c r="B383" s="11"/>
      <c r="C383" s="11"/>
      <c r="D383" s="11"/>
      <c r="E383" s="34"/>
    </row>
    <row r="384" spans="2:5" s="5" customFormat="1">
      <c r="B384" s="11"/>
      <c r="C384" s="11"/>
      <c r="D384" s="11"/>
      <c r="E384" s="34"/>
    </row>
    <row r="385" spans="2:5" s="5" customFormat="1">
      <c r="B385" s="11"/>
      <c r="C385" s="11"/>
      <c r="D385" s="11"/>
      <c r="E385" s="34"/>
    </row>
    <row r="386" spans="2:5" s="5" customFormat="1">
      <c r="B386" s="11"/>
      <c r="C386" s="11"/>
      <c r="D386" s="11"/>
      <c r="E386" s="34"/>
    </row>
    <row r="387" spans="2:5" s="5" customFormat="1">
      <c r="B387" s="11"/>
      <c r="C387" s="11"/>
      <c r="D387" s="11"/>
      <c r="E387" s="34"/>
    </row>
    <row r="388" spans="2:5" s="5" customFormat="1">
      <c r="B388" s="11"/>
      <c r="C388" s="11"/>
      <c r="D388" s="11"/>
      <c r="E388" s="34"/>
    </row>
    <row r="389" spans="2:5" s="5" customFormat="1">
      <c r="B389" s="11"/>
      <c r="C389" s="11"/>
      <c r="D389" s="11"/>
      <c r="E389" s="34"/>
    </row>
    <row r="390" spans="2:5" s="5" customFormat="1">
      <c r="B390" s="11"/>
      <c r="C390" s="11"/>
      <c r="D390" s="11"/>
      <c r="E390" s="34"/>
    </row>
    <row r="391" spans="2:5" s="5" customFormat="1">
      <c r="B391" s="11"/>
      <c r="C391" s="11"/>
      <c r="D391" s="11"/>
      <c r="E391" s="34"/>
    </row>
    <row r="392" spans="2:5" s="5" customFormat="1">
      <c r="B392" s="11"/>
      <c r="C392" s="11"/>
      <c r="D392" s="11"/>
      <c r="E392" s="34"/>
    </row>
    <row r="393" spans="2:5" s="5" customFormat="1">
      <c r="B393" s="11"/>
      <c r="C393" s="11"/>
      <c r="D393" s="11"/>
      <c r="E393" s="34"/>
    </row>
    <row r="394" spans="2:5" s="5" customFormat="1">
      <c r="B394" s="11"/>
      <c r="C394" s="11"/>
      <c r="D394" s="11"/>
      <c r="E394" s="34"/>
    </row>
    <row r="395" spans="2:5" s="5" customFormat="1">
      <c r="B395" s="11"/>
      <c r="C395" s="11"/>
      <c r="D395" s="11"/>
      <c r="E395" s="34"/>
    </row>
    <row r="396" spans="2:5" s="5" customFormat="1">
      <c r="B396" s="11"/>
      <c r="C396" s="11"/>
      <c r="D396" s="11"/>
      <c r="E396" s="34"/>
    </row>
    <row r="397" spans="2:5" s="5" customFormat="1">
      <c r="B397" s="11"/>
      <c r="C397" s="11"/>
      <c r="D397" s="11"/>
      <c r="E397" s="34"/>
    </row>
    <row r="398" spans="2:5" s="5" customFormat="1">
      <c r="B398" s="11"/>
      <c r="C398" s="11"/>
      <c r="D398" s="11"/>
      <c r="E398" s="34"/>
    </row>
    <row r="399" spans="2:5" s="5" customFormat="1">
      <c r="B399" s="11"/>
      <c r="C399" s="11"/>
      <c r="D399" s="11"/>
      <c r="E399" s="34"/>
    </row>
    <row r="400" spans="2:5" s="5" customFormat="1">
      <c r="B400" s="11"/>
      <c r="C400" s="11"/>
      <c r="D400" s="11"/>
      <c r="E400" s="34"/>
    </row>
    <row r="401" spans="2:5" s="5" customFormat="1">
      <c r="B401" s="11"/>
      <c r="C401" s="11"/>
      <c r="D401" s="11"/>
      <c r="E401" s="34"/>
    </row>
    <row r="402" spans="2:5" s="5" customFormat="1">
      <c r="B402" s="11"/>
      <c r="C402" s="11"/>
      <c r="D402" s="11"/>
      <c r="E402" s="34"/>
    </row>
    <row r="403" spans="2:5" s="5" customFormat="1">
      <c r="B403" s="11"/>
      <c r="C403" s="11"/>
      <c r="D403" s="11"/>
      <c r="E403" s="34"/>
    </row>
    <row r="404" spans="2:5" s="5" customFormat="1">
      <c r="B404" s="11"/>
      <c r="C404" s="11"/>
      <c r="D404" s="11"/>
      <c r="E404" s="34"/>
    </row>
    <row r="405" spans="2:5" s="5" customFormat="1">
      <c r="B405" s="11"/>
      <c r="C405" s="11"/>
      <c r="D405" s="11"/>
      <c r="E405" s="34"/>
    </row>
    <row r="406" spans="2:5" s="5" customFormat="1">
      <c r="B406" s="11"/>
      <c r="C406" s="11"/>
      <c r="D406" s="11"/>
      <c r="E406" s="34"/>
    </row>
    <row r="407" spans="2:5" s="5" customFormat="1">
      <c r="B407" s="11"/>
      <c r="C407" s="11"/>
      <c r="D407" s="11"/>
      <c r="E407" s="34"/>
    </row>
    <row r="408" spans="2:5" s="5" customFormat="1">
      <c r="B408" s="11"/>
      <c r="C408" s="11"/>
      <c r="D408" s="11"/>
      <c r="E408" s="34"/>
    </row>
    <row r="409" spans="2:5" s="5" customFormat="1">
      <c r="B409" s="11"/>
      <c r="C409" s="11"/>
      <c r="D409" s="11"/>
      <c r="E409" s="34"/>
    </row>
    <row r="410" spans="2:5" s="5" customFormat="1">
      <c r="B410" s="11"/>
      <c r="C410" s="11"/>
      <c r="D410" s="11"/>
      <c r="E410" s="34"/>
    </row>
    <row r="411" spans="2:5" s="5" customFormat="1">
      <c r="B411" s="11"/>
      <c r="C411" s="11"/>
      <c r="D411" s="11"/>
      <c r="E411" s="34"/>
    </row>
    <row r="412" spans="2:5" s="5" customFormat="1">
      <c r="B412" s="11"/>
      <c r="C412" s="11"/>
      <c r="D412" s="11"/>
      <c r="E412" s="34"/>
    </row>
    <row r="413" spans="2:5" s="5" customFormat="1">
      <c r="B413" s="11"/>
      <c r="C413" s="11"/>
      <c r="D413" s="11"/>
      <c r="E413" s="34"/>
    </row>
    <row r="414" spans="2:5" s="5" customFormat="1">
      <c r="B414" s="11"/>
      <c r="C414" s="11"/>
      <c r="D414" s="11"/>
      <c r="E414" s="34"/>
    </row>
    <row r="415" spans="2:5" s="5" customFormat="1">
      <c r="B415" s="11"/>
      <c r="C415" s="11"/>
      <c r="D415" s="11"/>
      <c r="E415" s="34"/>
    </row>
    <row r="416" spans="2:5" s="5" customFormat="1">
      <c r="B416" s="11"/>
      <c r="C416" s="11"/>
      <c r="D416" s="11"/>
      <c r="E416" s="34"/>
    </row>
    <row r="417" spans="2:5" s="5" customFormat="1">
      <c r="B417" s="11"/>
      <c r="C417" s="11"/>
      <c r="D417" s="11"/>
      <c r="E417" s="34"/>
    </row>
    <row r="418" spans="2:5" s="5" customFormat="1">
      <c r="B418" s="11"/>
      <c r="C418" s="11"/>
      <c r="D418" s="11"/>
      <c r="E418" s="34"/>
    </row>
    <row r="419" spans="2:5" s="5" customFormat="1">
      <c r="B419" s="11"/>
      <c r="C419" s="11"/>
      <c r="D419" s="11"/>
      <c r="E419" s="34"/>
    </row>
    <row r="420" spans="2:5" s="5" customFormat="1">
      <c r="B420" s="11"/>
      <c r="C420" s="11"/>
      <c r="D420" s="11"/>
      <c r="E420" s="34"/>
    </row>
    <row r="421" spans="2:5" s="5" customFormat="1">
      <c r="B421" s="11"/>
      <c r="C421" s="11"/>
      <c r="D421" s="11"/>
      <c r="E421" s="34"/>
    </row>
    <row r="422" spans="2:5" s="5" customFormat="1">
      <c r="B422" s="11"/>
      <c r="C422" s="11"/>
      <c r="D422" s="11"/>
      <c r="E422" s="34"/>
    </row>
    <row r="423" spans="2:5" s="5" customFormat="1">
      <c r="B423" s="11"/>
      <c r="C423" s="11"/>
      <c r="D423" s="11"/>
      <c r="E423" s="34"/>
    </row>
    <row r="424" spans="2:5" s="5" customFormat="1">
      <c r="B424" s="11"/>
      <c r="C424" s="11"/>
      <c r="D424" s="11"/>
      <c r="E424" s="34"/>
    </row>
    <row r="425" spans="2:5" s="5" customFormat="1">
      <c r="B425" s="11"/>
      <c r="C425" s="11"/>
      <c r="D425" s="11"/>
      <c r="E425" s="34"/>
    </row>
    <row r="426" spans="2:5" s="5" customFormat="1">
      <c r="B426" s="11"/>
      <c r="C426" s="11"/>
      <c r="D426" s="11"/>
      <c r="E426" s="34"/>
    </row>
    <row r="427" spans="2:5" s="5" customFormat="1">
      <c r="B427" s="11"/>
      <c r="C427" s="11"/>
      <c r="D427" s="11"/>
      <c r="E427" s="34"/>
    </row>
    <row r="428" spans="2:5" s="5" customFormat="1">
      <c r="B428" s="11"/>
      <c r="C428" s="11"/>
      <c r="D428" s="11"/>
      <c r="E428" s="34"/>
    </row>
    <row r="429" spans="2:5" s="5" customFormat="1">
      <c r="B429" s="11"/>
      <c r="C429" s="11"/>
      <c r="D429" s="11"/>
      <c r="E429" s="34"/>
    </row>
    <row r="430" spans="2:5" s="5" customFormat="1">
      <c r="B430" s="11"/>
      <c r="C430" s="11"/>
      <c r="D430" s="11"/>
      <c r="E430" s="34"/>
    </row>
    <row r="431" spans="2:5" s="5" customFormat="1">
      <c r="B431" s="11"/>
      <c r="C431" s="11"/>
      <c r="D431" s="11"/>
      <c r="E431" s="34"/>
    </row>
    <row r="432" spans="2:5" s="5" customFormat="1">
      <c r="B432" s="11"/>
      <c r="C432" s="11"/>
      <c r="D432" s="11"/>
      <c r="E432" s="34"/>
    </row>
    <row r="433" spans="2:5" s="5" customFormat="1">
      <c r="B433" s="11"/>
      <c r="C433" s="11"/>
      <c r="D433" s="11"/>
      <c r="E433" s="34"/>
    </row>
    <row r="434" spans="2:5" s="5" customFormat="1">
      <c r="B434" s="11"/>
      <c r="C434" s="11"/>
      <c r="D434" s="11"/>
      <c r="E434" s="34"/>
    </row>
    <row r="435" spans="2:5" s="5" customFormat="1">
      <c r="B435" s="11"/>
      <c r="C435" s="11"/>
      <c r="D435" s="11"/>
      <c r="E435" s="34"/>
    </row>
    <row r="436" spans="2:5" s="5" customFormat="1">
      <c r="B436" s="11"/>
      <c r="C436" s="11"/>
      <c r="D436" s="11"/>
      <c r="E436" s="34"/>
    </row>
    <row r="437" spans="2:5" s="5" customFormat="1">
      <c r="B437" s="11"/>
      <c r="C437" s="11"/>
      <c r="D437" s="11"/>
      <c r="E437" s="34"/>
    </row>
    <row r="438" spans="2:5" s="5" customFormat="1">
      <c r="B438" s="11"/>
      <c r="C438" s="11"/>
      <c r="D438" s="11"/>
      <c r="E438" s="34"/>
    </row>
    <row r="439" spans="2:5" s="5" customFormat="1">
      <c r="B439" s="11"/>
      <c r="C439" s="11"/>
      <c r="D439" s="11"/>
      <c r="E439" s="34"/>
    </row>
    <row r="440" spans="2:5" s="5" customFormat="1">
      <c r="B440" s="11"/>
      <c r="C440" s="11"/>
      <c r="D440" s="11"/>
      <c r="E440" s="34"/>
    </row>
    <row r="441" spans="2:5" s="5" customFormat="1">
      <c r="B441" s="11"/>
      <c r="C441" s="11"/>
      <c r="D441" s="11"/>
      <c r="E441" s="34"/>
    </row>
    <row r="442" spans="2:5" s="5" customFormat="1">
      <c r="B442" s="11"/>
      <c r="C442" s="11"/>
      <c r="D442" s="11"/>
      <c r="E442" s="34"/>
    </row>
    <row r="443" spans="2:5" s="5" customFormat="1">
      <c r="B443" s="11"/>
      <c r="C443" s="11"/>
      <c r="D443" s="11"/>
      <c r="E443" s="34"/>
    </row>
    <row r="444" spans="2:5" s="5" customFormat="1">
      <c r="B444" s="11"/>
      <c r="C444" s="11"/>
      <c r="D444" s="11"/>
      <c r="E444" s="34"/>
    </row>
    <row r="445" spans="2:5" s="5" customFormat="1">
      <c r="B445" s="11"/>
      <c r="C445" s="11"/>
      <c r="D445" s="11"/>
      <c r="E445" s="34"/>
    </row>
    <row r="446" spans="2:5" s="5" customFormat="1">
      <c r="B446" s="11"/>
      <c r="C446" s="11"/>
      <c r="D446" s="11"/>
      <c r="E446" s="34"/>
    </row>
    <row r="447" spans="2:5" s="5" customFormat="1">
      <c r="B447" s="11"/>
      <c r="C447" s="11"/>
      <c r="D447" s="11"/>
      <c r="E447" s="34"/>
    </row>
    <row r="448" spans="2:5" s="5" customFormat="1">
      <c r="B448" s="11"/>
      <c r="C448" s="11"/>
      <c r="D448" s="11"/>
      <c r="E448" s="34"/>
    </row>
    <row r="449" spans="2:5" s="5" customFormat="1">
      <c r="B449" s="11"/>
      <c r="C449" s="11"/>
      <c r="D449" s="11"/>
      <c r="E449" s="34"/>
    </row>
    <row r="450" spans="2:5" s="5" customFormat="1">
      <c r="B450" s="11"/>
      <c r="C450" s="11"/>
      <c r="D450" s="11"/>
      <c r="E450" s="34"/>
    </row>
    <row r="451" spans="2:5" s="5" customFormat="1">
      <c r="B451" s="11"/>
      <c r="C451" s="11"/>
      <c r="D451" s="11"/>
      <c r="E451" s="34"/>
    </row>
    <row r="452" spans="2:5" s="5" customFormat="1">
      <c r="B452" s="11"/>
      <c r="C452" s="11"/>
      <c r="D452" s="11"/>
      <c r="E452" s="34"/>
    </row>
    <row r="453" spans="2:5" s="5" customFormat="1">
      <c r="B453" s="11"/>
      <c r="C453" s="11"/>
      <c r="D453" s="11"/>
      <c r="E453" s="34"/>
    </row>
    <row r="454" spans="2:5" s="5" customFormat="1">
      <c r="B454" s="11"/>
      <c r="C454" s="11"/>
      <c r="D454" s="11"/>
      <c r="E454" s="34"/>
    </row>
    <row r="455" spans="2:5" s="5" customFormat="1">
      <c r="B455" s="11"/>
      <c r="C455" s="11"/>
      <c r="D455" s="11"/>
      <c r="E455" s="34"/>
    </row>
    <row r="456" spans="2:5" s="5" customFormat="1">
      <c r="B456" s="11"/>
      <c r="C456" s="11"/>
      <c r="D456" s="11"/>
      <c r="E456" s="34"/>
    </row>
    <row r="457" spans="2:5" s="5" customFormat="1">
      <c r="B457" s="11"/>
      <c r="C457" s="11"/>
      <c r="D457" s="11"/>
      <c r="E457" s="34"/>
    </row>
    <row r="458" spans="2:5" s="5" customFormat="1">
      <c r="B458" s="11"/>
      <c r="C458" s="11"/>
      <c r="D458" s="11"/>
      <c r="E458" s="34"/>
    </row>
    <row r="459" spans="2:5" s="5" customFormat="1">
      <c r="B459" s="11"/>
      <c r="C459" s="11"/>
      <c r="D459" s="11"/>
      <c r="E459" s="34"/>
    </row>
    <row r="460" spans="2:5" s="5" customFormat="1">
      <c r="B460" s="11"/>
      <c r="C460" s="11"/>
      <c r="D460" s="11"/>
      <c r="E460" s="34"/>
    </row>
    <row r="461" spans="2:5" s="5" customFormat="1">
      <c r="B461" s="11"/>
      <c r="C461" s="11"/>
      <c r="D461" s="11"/>
      <c r="E461" s="34"/>
    </row>
    <row r="462" spans="2:5" s="5" customFormat="1">
      <c r="B462" s="11"/>
      <c r="C462" s="11"/>
      <c r="D462" s="11"/>
      <c r="E462" s="34"/>
    </row>
    <row r="463" spans="2:5" s="5" customFormat="1">
      <c r="B463" s="11"/>
      <c r="C463" s="11"/>
      <c r="D463" s="11"/>
      <c r="E463" s="34"/>
    </row>
    <row r="464" spans="2:5" s="5" customFormat="1">
      <c r="B464" s="11"/>
      <c r="C464" s="11"/>
      <c r="D464" s="11"/>
      <c r="E464" s="34"/>
    </row>
    <row r="465" spans="2:5" s="5" customFormat="1">
      <c r="B465" s="11"/>
      <c r="C465" s="11"/>
      <c r="D465" s="11"/>
      <c r="E465" s="34"/>
    </row>
    <row r="466" spans="2:5" s="5" customFormat="1">
      <c r="B466" s="11"/>
      <c r="C466" s="11"/>
      <c r="D466" s="11"/>
      <c r="E466" s="34"/>
    </row>
    <row r="467" spans="2:5" s="5" customFormat="1">
      <c r="B467" s="11"/>
      <c r="C467" s="11"/>
      <c r="D467" s="11"/>
      <c r="E467" s="34"/>
    </row>
    <row r="468" spans="2:5" s="5" customFormat="1">
      <c r="B468" s="11"/>
      <c r="C468" s="11"/>
      <c r="D468" s="11"/>
      <c r="E468" s="34"/>
    </row>
    <row r="469" spans="2:5" s="5" customFormat="1">
      <c r="B469" s="11"/>
      <c r="C469" s="11"/>
      <c r="D469" s="11"/>
      <c r="E469" s="34"/>
    </row>
    <row r="470" spans="2:5" s="5" customFormat="1">
      <c r="B470" s="11"/>
      <c r="C470" s="11"/>
      <c r="D470" s="11"/>
      <c r="E470" s="34"/>
    </row>
    <row r="471" spans="2:5" s="5" customFormat="1">
      <c r="B471" s="11"/>
      <c r="C471" s="11"/>
      <c r="D471" s="11"/>
      <c r="E471" s="34"/>
    </row>
    <row r="472" spans="2:5" s="5" customFormat="1">
      <c r="B472" s="11"/>
      <c r="C472" s="11"/>
      <c r="D472" s="11"/>
      <c r="E472" s="34"/>
    </row>
    <row r="473" spans="2:5" s="5" customFormat="1">
      <c r="B473" s="11"/>
      <c r="C473" s="11"/>
      <c r="D473" s="11"/>
      <c r="E473" s="34"/>
    </row>
    <row r="474" spans="2:5" s="5" customFormat="1">
      <c r="B474" s="11"/>
      <c r="C474" s="11"/>
      <c r="D474" s="11"/>
      <c r="E474" s="34"/>
    </row>
    <row r="475" spans="2:5" s="5" customFormat="1">
      <c r="B475" s="11"/>
      <c r="C475" s="11"/>
      <c r="D475" s="11"/>
      <c r="E475" s="34"/>
    </row>
    <row r="476" spans="2:5" s="5" customFormat="1">
      <c r="B476" s="11"/>
      <c r="C476" s="11"/>
      <c r="D476" s="11"/>
      <c r="E476" s="34"/>
    </row>
    <row r="477" spans="2:5" s="5" customFormat="1">
      <c r="B477" s="11"/>
      <c r="C477" s="11"/>
      <c r="D477" s="11"/>
      <c r="E477" s="34"/>
    </row>
    <row r="478" spans="2:5" s="5" customFormat="1">
      <c r="B478" s="11"/>
      <c r="C478" s="11"/>
      <c r="D478" s="11"/>
      <c r="E478" s="34"/>
    </row>
    <row r="479" spans="2:5" s="5" customFormat="1">
      <c r="B479" s="11"/>
      <c r="C479" s="11"/>
      <c r="D479" s="11"/>
      <c r="E479" s="34"/>
    </row>
    <row r="480" spans="2:5" s="5" customFormat="1">
      <c r="B480" s="11"/>
      <c r="C480" s="11"/>
      <c r="D480" s="11"/>
      <c r="E480" s="34"/>
    </row>
    <row r="481" spans="2:5" s="5" customFormat="1">
      <c r="B481" s="11"/>
      <c r="C481" s="11"/>
      <c r="D481" s="11"/>
      <c r="E481" s="34"/>
    </row>
    <row r="482" spans="2:5" s="5" customFormat="1">
      <c r="B482" s="11"/>
      <c r="C482" s="11"/>
      <c r="D482" s="11"/>
      <c r="E482" s="34"/>
    </row>
    <row r="483" spans="2:5" s="5" customFormat="1">
      <c r="B483" s="11"/>
      <c r="C483" s="11"/>
      <c r="D483" s="11"/>
      <c r="E483" s="34"/>
    </row>
    <row r="484" spans="2:5" s="5" customFormat="1">
      <c r="B484" s="11"/>
      <c r="C484" s="11"/>
      <c r="D484" s="11"/>
      <c r="E484" s="34"/>
    </row>
    <row r="485" spans="2:5" s="5" customFormat="1">
      <c r="B485" s="11"/>
      <c r="C485" s="11"/>
      <c r="D485" s="11"/>
      <c r="E485" s="34"/>
    </row>
    <row r="486" spans="2:5" s="5" customFormat="1">
      <c r="B486" s="11"/>
      <c r="C486" s="11"/>
      <c r="D486" s="11"/>
      <c r="E486" s="34"/>
    </row>
    <row r="487" spans="2:5" s="5" customFormat="1">
      <c r="B487" s="11"/>
      <c r="C487" s="11"/>
      <c r="D487" s="11"/>
      <c r="E487" s="34"/>
    </row>
    <row r="488" spans="2:5" s="5" customFormat="1">
      <c r="B488" s="11"/>
      <c r="C488" s="11"/>
      <c r="D488" s="11"/>
      <c r="E488" s="34"/>
    </row>
    <row r="489" spans="2:5" s="5" customFormat="1">
      <c r="B489" s="11"/>
      <c r="C489" s="11"/>
      <c r="D489" s="11"/>
      <c r="E489" s="34"/>
    </row>
    <row r="490" spans="2:5" s="5" customFormat="1">
      <c r="B490" s="11"/>
      <c r="C490" s="11"/>
      <c r="D490" s="11"/>
      <c r="E490" s="34"/>
    </row>
    <row r="491" spans="2:5" s="5" customFormat="1">
      <c r="B491" s="11"/>
      <c r="C491" s="11"/>
      <c r="D491" s="11"/>
      <c r="E491" s="34"/>
    </row>
    <row r="492" spans="2:5" s="5" customFormat="1">
      <c r="B492" s="11"/>
      <c r="C492" s="11"/>
      <c r="D492" s="11"/>
      <c r="E492" s="34"/>
    </row>
    <row r="493" spans="2:5" s="5" customFormat="1">
      <c r="B493" s="11"/>
      <c r="C493" s="11"/>
      <c r="D493" s="11"/>
      <c r="E493" s="34"/>
    </row>
    <row r="494" spans="2:5" s="5" customFormat="1">
      <c r="B494" s="11"/>
      <c r="C494" s="11"/>
      <c r="D494" s="11"/>
      <c r="E494" s="34"/>
    </row>
    <row r="495" spans="2:5" s="5" customFormat="1">
      <c r="B495" s="11"/>
      <c r="C495" s="11"/>
      <c r="D495" s="11"/>
      <c r="E495" s="34"/>
    </row>
    <row r="496" spans="2:5" s="5" customFormat="1">
      <c r="B496" s="11"/>
      <c r="C496" s="11"/>
      <c r="D496" s="11"/>
      <c r="E496" s="34"/>
    </row>
    <row r="497" spans="2:5" s="5" customFormat="1">
      <c r="B497" s="11"/>
      <c r="C497" s="11"/>
      <c r="D497" s="11"/>
      <c r="E497" s="34"/>
    </row>
    <row r="498" spans="2:5" s="5" customFormat="1">
      <c r="B498" s="11"/>
      <c r="C498" s="11"/>
      <c r="D498" s="11"/>
      <c r="E498" s="34"/>
    </row>
    <row r="499" spans="2:5" s="5" customFormat="1">
      <c r="B499" s="11"/>
      <c r="C499" s="11"/>
      <c r="D499" s="11"/>
      <c r="E499" s="34"/>
    </row>
    <row r="500" spans="2:5" s="5" customFormat="1">
      <c r="B500" s="11"/>
      <c r="C500" s="11"/>
      <c r="D500" s="11"/>
      <c r="E500" s="34"/>
    </row>
    <row r="501" spans="2:5" s="5" customFormat="1">
      <c r="B501" s="11"/>
      <c r="C501" s="11"/>
      <c r="D501" s="11"/>
      <c r="E501" s="34"/>
    </row>
    <row r="502" spans="2:5" s="5" customFormat="1">
      <c r="B502" s="11"/>
      <c r="C502" s="11"/>
      <c r="D502" s="11"/>
      <c r="E502" s="34"/>
    </row>
    <row r="503" spans="2:5" s="5" customFormat="1">
      <c r="B503" s="11"/>
      <c r="C503" s="11"/>
      <c r="D503" s="11"/>
      <c r="E503" s="34"/>
    </row>
    <row r="504" spans="2:5" s="5" customFormat="1">
      <c r="B504" s="11"/>
      <c r="C504" s="11"/>
      <c r="D504" s="11"/>
      <c r="E504" s="34"/>
    </row>
    <row r="505" spans="2:5" s="5" customFormat="1">
      <c r="B505" s="11"/>
      <c r="C505" s="11"/>
      <c r="D505" s="11"/>
      <c r="E505" s="34"/>
    </row>
    <row r="506" spans="2:5" s="5" customFormat="1">
      <c r="B506" s="11"/>
      <c r="C506" s="11"/>
      <c r="D506" s="11"/>
      <c r="E506" s="34"/>
    </row>
    <row r="507" spans="2:5" s="5" customFormat="1">
      <c r="B507" s="11"/>
      <c r="C507" s="11"/>
      <c r="D507" s="11"/>
      <c r="E507" s="34"/>
    </row>
    <row r="508" spans="2:5" s="5" customFormat="1">
      <c r="B508" s="11"/>
      <c r="C508" s="11"/>
      <c r="D508" s="11"/>
      <c r="E508" s="34"/>
    </row>
    <row r="509" spans="2:5" s="5" customFormat="1">
      <c r="B509" s="11"/>
      <c r="C509" s="11"/>
      <c r="D509" s="11"/>
      <c r="E509" s="34"/>
    </row>
    <row r="510" spans="2:5" s="5" customFormat="1">
      <c r="B510" s="11"/>
      <c r="C510" s="11"/>
      <c r="D510" s="11"/>
      <c r="E510" s="34"/>
    </row>
    <row r="511" spans="2:5" s="5" customFormat="1">
      <c r="B511" s="11"/>
      <c r="C511" s="11"/>
      <c r="D511" s="11"/>
      <c r="E511" s="34"/>
    </row>
    <row r="512" spans="2:5" s="5" customFormat="1">
      <c r="B512" s="11"/>
      <c r="C512" s="11"/>
      <c r="D512" s="11"/>
      <c r="E512" s="34"/>
    </row>
    <row r="513" spans="2:5" s="5" customFormat="1">
      <c r="B513" s="11"/>
      <c r="C513" s="11"/>
      <c r="D513" s="11"/>
      <c r="E513" s="34"/>
    </row>
    <row r="514" spans="2:5" s="5" customFormat="1">
      <c r="B514" s="11"/>
      <c r="C514" s="11"/>
      <c r="D514" s="11"/>
      <c r="E514" s="34"/>
    </row>
    <row r="515" spans="2:5" s="5" customFormat="1">
      <c r="B515" s="11"/>
      <c r="C515" s="11"/>
      <c r="D515" s="11"/>
      <c r="E515" s="34"/>
    </row>
    <row r="516" spans="2:5" s="5" customFormat="1">
      <c r="B516" s="11"/>
      <c r="C516" s="11"/>
      <c r="D516" s="11"/>
      <c r="E516" s="34"/>
    </row>
    <row r="517" spans="2:5" s="5" customFormat="1">
      <c r="B517" s="11"/>
      <c r="C517" s="11"/>
      <c r="D517" s="11"/>
      <c r="E517" s="34"/>
    </row>
    <row r="518" spans="2:5" s="5" customFormat="1">
      <c r="B518" s="11"/>
      <c r="C518" s="11"/>
      <c r="D518" s="11"/>
      <c r="E518" s="34"/>
    </row>
    <row r="519" spans="2:5" s="5" customFormat="1">
      <c r="B519" s="11"/>
      <c r="C519" s="11"/>
      <c r="D519" s="11"/>
      <c r="E519" s="34"/>
    </row>
    <row r="520" spans="2:5" s="5" customFormat="1">
      <c r="B520" s="11"/>
      <c r="C520" s="11"/>
      <c r="D520" s="11"/>
      <c r="E520" s="34"/>
    </row>
    <row r="521" spans="2:5" s="5" customFormat="1">
      <c r="B521" s="11"/>
      <c r="C521" s="11"/>
      <c r="D521" s="11"/>
      <c r="E521" s="34"/>
    </row>
    <row r="522" spans="2:5" s="5" customFormat="1">
      <c r="B522" s="11"/>
      <c r="C522" s="11"/>
      <c r="D522" s="11"/>
      <c r="E522" s="34"/>
    </row>
    <row r="523" spans="2:5" s="5" customFormat="1">
      <c r="B523" s="11"/>
      <c r="C523" s="11"/>
      <c r="D523" s="11"/>
      <c r="E523" s="34"/>
    </row>
    <row r="524" spans="2:5" s="5" customFormat="1">
      <c r="B524" s="11"/>
      <c r="C524" s="11"/>
      <c r="D524" s="11"/>
      <c r="E524" s="34"/>
    </row>
    <row r="525" spans="2:5" s="5" customFormat="1">
      <c r="B525" s="11"/>
      <c r="C525" s="11"/>
      <c r="D525" s="11"/>
      <c r="E525" s="34"/>
    </row>
    <row r="526" spans="2:5" s="5" customFormat="1">
      <c r="B526" s="11"/>
      <c r="C526" s="11"/>
      <c r="D526" s="11"/>
      <c r="E526" s="34"/>
    </row>
    <row r="527" spans="2:5" s="5" customFormat="1">
      <c r="B527" s="11"/>
      <c r="C527" s="11"/>
      <c r="D527" s="11"/>
      <c r="E527" s="34"/>
    </row>
    <row r="528" spans="2:5" s="5" customFormat="1">
      <c r="B528" s="11"/>
      <c r="C528" s="11"/>
      <c r="D528" s="11"/>
      <c r="E528" s="34"/>
    </row>
    <row r="529" spans="2:5" s="5" customFormat="1">
      <c r="B529" s="11"/>
      <c r="C529" s="11"/>
      <c r="D529" s="11"/>
      <c r="E529" s="34"/>
    </row>
    <row r="530" spans="2:5" s="5" customFormat="1">
      <c r="B530" s="11"/>
      <c r="C530" s="11"/>
      <c r="D530" s="11"/>
      <c r="E530" s="34"/>
    </row>
    <row r="531" spans="2:5" s="5" customFormat="1">
      <c r="B531" s="11"/>
      <c r="C531" s="11"/>
      <c r="D531" s="11"/>
      <c r="E531" s="34"/>
    </row>
    <row r="532" spans="2:5" s="5" customFormat="1">
      <c r="B532" s="11"/>
      <c r="C532" s="11"/>
      <c r="D532" s="11"/>
      <c r="E532" s="34"/>
    </row>
    <row r="533" spans="2:5" s="5" customFormat="1">
      <c r="B533" s="11"/>
      <c r="C533" s="11"/>
      <c r="D533" s="11"/>
      <c r="E533" s="34"/>
    </row>
    <row r="534" spans="2:5" s="5" customFormat="1">
      <c r="B534" s="11"/>
      <c r="C534" s="11"/>
      <c r="D534" s="11"/>
      <c r="E534" s="34"/>
    </row>
    <row r="535" spans="2:5" s="5" customFormat="1">
      <c r="B535" s="11"/>
      <c r="C535" s="11"/>
      <c r="D535" s="11"/>
      <c r="E535" s="34"/>
    </row>
    <row r="536" spans="2:5" s="5" customFormat="1">
      <c r="B536" s="11"/>
      <c r="C536" s="11"/>
      <c r="D536" s="11"/>
      <c r="E536" s="34"/>
    </row>
    <row r="537" spans="2:5" s="5" customFormat="1">
      <c r="B537" s="11"/>
      <c r="C537" s="11"/>
      <c r="D537" s="11"/>
      <c r="E537" s="34"/>
    </row>
    <row r="538" spans="2:5" s="5" customFormat="1">
      <c r="B538" s="11"/>
      <c r="C538" s="11"/>
      <c r="D538" s="11"/>
      <c r="E538" s="34"/>
    </row>
    <row r="539" spans="2:5" s="5" customFormat="1">
      <c r="B539" s="11"/>
      <c r="C539" s="11"/>
      <c r="D539" s="11"/>
      <c r="E539" s="34"/>
    </row>
    <row r="540" spans="2:5" s="5" customFormat="1">
      <c r="B540" s="11"/>
      <c r="C540" s="11"/>
      <c r="D540" s="11"/>
      <c r="E540" s="34"/>
    </row>
    <row r="541" spans="2:5" s="5" customFormat="1">
      <c r="B541" s="11"/>
      <c r="C541" s="11"/>
      <c r="D541" s="11"/>
      <c r="E541" s="34"/>
    </row>
    <row r="542" spans="2:5" s="5" customFormat="1">
      <c r="B542" s="11"/>
      <c r="C542" s="11"/>
      <c r="D542" s="11"/>
      <c r="E542" s="34"/>
    </row>
    <row r="543" spans="2:5" s="5" customFormat="1">
      <c r="B543" s="11"/>
      <c r="C543" s="11"/>
      <c r="D543" s="11"/>
      <c r="E543" s="34"/>
    </row>
    <row r="544" spans="2:5" s="5" customFormat="1">
      <c r="B544" s="11"/>
      <c r="C544" s="11"/>
      <c r="D544" s="11"/>
      <c r="E544" s="34"/>
    </row>
    <row r="545" spans="2:5" s="5" customFormat="1">
      <c r="B545" s="11"/>
      <c r="C545" s="11"/>
      <c r="D545" s="11"/>
      <c r="E545" s="34"/>
    </row>
    <row r="546" spans="2:5" s="5" customFormat="1">
      <c r="B546" s="11"/>
      <c r="C546" s="11"/>
      <c r="D546" s="11"/>
      <c r="E546" s="34"/>
    </row>
    <row r="547" spans="2:5" s="5" customFormat="1">
      <c r="B547" s="11"/>
      <c r="C547" s="11"/>
      <c r="D547" s="11"/>
      <c r="E547" s="34"/>
    </row>
    <row r="548" spans="2:5" s="5" customFormat="1">
      <c r="B548" s="11"/>
      <c r="C548" s="11"/>
      <c r="D548" s="11"/>
      <c r="E548" s="34"/>
    </row>
    <row r="549" spans="2:5" s="5" customFormat="1">
      <c r="B549" s="11"/>
      <c r="C549" s="11"/>
      <c r="D549" s="11"/>
      <c r="E549" s="34"/>
    </row>
    <row r="550" spans="2:5" s="5" customFormat="1">
      <c r="B550" s="11"/>
      <c r="C550" s="11"/>
      <c r="D550" s="11"/>
      <c r="E550" s="34"/>
    </row>
    <row r="551" spans="2:5" s="5" customFormat="1">
      <c r="B551" s="11"/>
      <c r="C551" s="11"/>
      <c r="D551" s="11"/>
      <c r="E551" s="34"/>
    </row>
    <row r="552" spans="2:5" s="5" customFormat="1">
      <c r="B552" s="11"/>
      <c r="C552" s="11"/>
      <c r="D552" s="11"/>
      <c r="E552" s="34"/>
    </row>
    <row r="553" spans="2:5" s="5" customFormat="1">
      <c r="B553" s="11"/>
      <c r="C553" s="11"/>
      <c r="D553" s="11"/>
      <c r="E553" s="34"/>
    </row>
    <row r="554" spans="2:5" s="5" customFormat="1">
      <c r="B554" s="11"/>
      <c r="C554" s="11"/>
      <c r="D554" s="11"/>
      <c r="E554" s="34"/>
    </row>
    <row r="555" spans="2:5" s="5" customFormat="1">
      <c r="B555" s="11"/>
      <c r="C555" s="11"/>
      <c r="D555" s="11"/>
      <c r="E555" s="34"/>
    </row>
    <row r="556" spans="2:5" s="5" customFormat="1">
      <c r="B556" s="11"/>
      <c r="C556" s="11"/>
      <c r="D556" s="11"/>
      <c r="E556" s="34"/>
    </row>
    <row r="557" spans="2:5" s="5" customFormat="1">
      <c r="B557" s="11"/>
      <c r="C557" s="11"/>
      <c r="D557" s="11"/>
      <c r="E557" s="34"/>
    </row>
    <row r="558" spans="2:5" s="5" customFormat="1">
      <c r="B558" s="11"/>
      <c r="C558" s="11"/>
      <c r="D558" s="11"/>
      <c r="E558" s="34"/>
    </row>
    <row r="559" spans="2:5" s="5" customFormat="1">
      <c r="B559" s="11"/>
      <c r="C559" s="11"/>
      <c r="D559" s="11"/>
      <c r="E559" s="34"/>
    </row>
    <row r="560" spans="2:5" s="5" customFormat="1">
      <c r="B560" s="11"/>
      <c r="C560" s="11"/>
      <c r="D560" s="11"/>
      <c r="E560" s="34"/>
    </row>
    <row r="561" spans="2:5" s="5" customFormat="1">
      <c r="B561" s="11"/>
      <c r="C561" s="11"/>
      <c r="D561" s="11"/>
      <c r="E561" s="34"/>
    </row>
    <row r="562" spans="2:5" s="5" customFormat="1">
      <c r="B562" s="11"/>
      <c r="C562" s="11"/>
      <c r="D562" s="11"/>
      <c r="E562" s="34"/>
    </row>
    <row r="563" spans="2:5" s="5" customFormat="1">
      <c r="B563" s="11"/>
      <c r="C563" s="11"/>
      <c r="D563" s="11"/>
      <c r="E563" s="34"/>
    </row>
    <row r="564" spans="2:5" s="5" customFormat="1">
      <c r="B564" s="11"/>
      <c r="C564" s="11"/>
      <c r="D564" s="11"/>
      <c r="E564" s="34"/>
    </row>
    <row r="565" spans="2:5" s="5" customFormat="1">
      <c r="B565" s="11"/>
      <c r="C565" s="11"/>
      <c r="D565" s="11"/>
      <c r="E565" s="34"/>
    </row>
    <row r="566" spans="2:5" s="5" customFormat="1">
      <c r="B566" s="11"/>
      <c r="C566" s="11"/>
      <c r="D566" s="11"/>
      <c r="E566" s="34"/>
    </row>
    <row r="567" spans="2:5" s="5" customFormat="1">
      <c r="B567" s="11"/>
      <c r="C567" s="11"/>
      <c r="D567" s="11"/>
      <c r="E567" s="34"/>
    </row>
    <row r="568" spans="2:5" s="5" customFormat="1">
      <c r="B568" s="11"/>
      <c r="C568" s="11"/>
      <c r="D568" s="11"/>
      <c r="E568" s="34"/>
    </row>
    <row r="569" spans="2:5" s="5" customFormat="1">
      <c r="B569" s="11"/>
      <c r="C569" s="11"/>
      <c r="D569" s="11"/>
      <c r="E569" s="34"/>
    </row>
    <row r="570" spans="2:5" s="5" customFormat="1">
      <c r="B570" s="11"/>
      <c r="C570" s="11"/>
      <c r="D570" s="11"/>
      <c r="E570" s="34"/>
    </row>
    <row r="571" spans="2:5" s="5" customFormat="1">
      <c r="B571" s="11"/>
      <c r="C571" s="11"/>
      <c r="D571" s="11"/>
      <c r="E571" s="34"/>
    </row>
    <row r="572" spans="2:5" s="5" customFormat="1">
      <c r="B572" s="11"/>
      <c r="C572" s="11"/>
      <c r="D572" s="11"/>
      <c r="E572" s="34"/>
    </row>
    <row r="573" spans="2:5" s="5" customFormat="1">
      <c r="B573" s="11"/>
      <c r="C573" s="11"/>
      <c r="D573" s="11"/>
      <c r="E573" s="34"/>
    </row>
    <row r="574" spans="2:5" s="5" customFormat="1">
      <c r="B574" s="11"/>
      <c r="C574" s="11"/>
      <c r="D574" s="11"/>
      <c r="E574" s="34"/>
    </row>
    <row r="575" spans="2:5" s="5" customFormat="1">
      <c r="B575" s="11"/>
      <c r="C575" s="11"/>
      <c r="D575" s="11"/>
      <c r="E575" s="34"/>
    </row>
    <row r="576" spans="2:5" s="5" customFormat="1">
      <c r="B576" s="11"/>
      <c r="C576" s="11"/>
      <c r="D576" s="11"/>
      <c r="E576" s="34"/>
    </row>
    <row r="577" spans="2:5" s="5" customFormat="1">
      <c r="B577" s="11"/>
      <c r="C577" s="11"/>
      <c r="D577" s="11"/>
      <c r="E577" s="34"/>
    </row>
    <row r="578" spans="2:5" s="5" customFormat="1">
      <c r="B578" s="11"/>
      <c r="C578" s="11"/>
      <c r="D578" s="11"/>
      <c r="E578" s="34"/>
    </row>
    <row r="579" spans="2:5" s="5" customFormat="1">
      <c r="B579" s="11"/>
      <c r="C579" s="11"/>
      <c r="D579" s="11"/>
      <c r="E579" s="34"/>
    </row>
    <row r="580" spans="2:5" s="5" customFormat="1">
      <c r="B580" s="11"/>
      <c r="C580" s="11"/>
      <c r="D580" s="11"/>
      <c r="E580" s="34"/>
    </row>
    <row r="581" spans="2:5" s="5" customFormat="1">
      <c r="B581" s="11"/>
      <c r="C581" s="11"/>
      <c r="D581" s="11"/>
      <c r="E581" s="34"/>
    </row>
    <row r="582" spans="2:5" s="5" customFormat="1">
      <c r="B582" s="11"/>
      <c r="C582" s="11"/>
      <c r="D582" s="11"/>
      <c r="E582" s="34"/>
    </row>
    <row r="583" spans="2:5" s="5" customFormat="1">
      <c r="B583" s="11"/>
      <c r="C583" s="11"/>
      <c r="D583" s="11"/>
      <c r="E583" s="34"/>
    </row>
    <row r="584" spans="2:5" s="5" customFormat="1">
      <c r="B584" s="11"/>
      <c r="C584" s="11"/>
      <c r="D584" s="11"/>
      <c r="E584" s="34"/>
    </row>
    <row r="585" spans="2:5" s="5" customFormat="1">
      <c r="B585" s="11"/>
      <c r="C585" s="11"/>
      <c r="D585" s="11"/>
      <c r="E585" s="34"/>
    </row>
    <row r="586" spans="2:5" s="5" customFormat="1">
      <c r="B586" s="11"/>
      <c r="C586" s="11"/>
      <c r="D586" s="11"/>
      <c r="E586" s="34"/>
    </row>
    <row r="587" spans="2:5" s="5" customFormat="1">
      <c r="B587" s="11"/>
      <c r="C587" s="11"/>
      <c r="D587" s="11"/>
      <c r="E587" s="34"/>
    </row>
    <row r="588" spans="2:5" s="5" customFormat="1">
      <c r="B588" s="11"/>
      <c r="C588" s="11"/>
      <c r="D588" s="11"/>
      <c r="E588" s="34"/>
    </row>
    <row r="589" spans="2:5" s="5" customFormat="1">
      <c r="B589" s="11"/>
      <c r="C589" s="11"/>
      <c r="D589" s="11"/>
      <c r="E589" s="34"/>
    </row>
    <row r="590" spans="2:5" s="5" customFormat="1">
      <c r="B590" s="11"/>
      <c r="C590" s="11"/>
      <c r="D590" s="11"/>
      <c r="E590" s="34"/>
    </row>
    <row r="591" spans="2:5" s="5" customFormat="1">
      <c r="B591" s="11"/>
      <c r="C591" s="11"/>
      <c r="D591" s="11"/>
      <c r="E591" s="34"/>
    </row>
    <row r="592" spans="2:5" s="5" customFormat="1">
      <c r="B592" s="11"/>
      <c r="C592" s="11"/>
      <c r="D592" s="11"/>
      <c r="E592" s="34"/>
    </row>
    <row r="593" spans="2:5" s="5" customFormat="1">
      <c r="B593" s="11"/>
      <c r="C593" s="11"/>
      <c r="D593" s="11"/>
      <c r="E593" s="34"/>
    </row>
    <row r="594" spans="2:5" s="5" customFormat="1">
      <c r="B594" s="11"/>
      <c r="C594" s="11"/>
      <c r="D594" s="11"/>
      <c r="E594" s="34"/>
    </row>
    <row r="595" spans="2:5" s="5" customFormat="1">
      <c r="B595" s="11"/>
      <c r="C595" s="11"/>
      <c r="D595" s="11"/>
      <c r="E595" s="34"/>
    </row>
    <row r="596" spans="2:5" s="5" customFormat="1">
      <c r="B596" s="11"/>
      <c r="C596" s="11"/>
      <c r="D596" s="11"/>
      <c r="E596" s="34"/>
    </row>
    <row r="597" spans="2:5" s="5" customFormat="1">
      <c r="B597" s="11"/>
      <c r="C597" s="11"/>
      <c r="D597" s="11"/>
      <c r="E597" s="34"/>
    </row>
    <row r="598" spans="2:5" s="5" customFormat="1">
      <c r="B598" s="11"/>
      <c r="C598" s="11"/>
      <c r="D598" s="11"/>
      <c r="E598" s="34"/>
    </row>
    <row r="599" spans="2:5" s="5" customFormat="1">
      <c r="B599" s="11"/>
      <c r="C599" s="11"/>
      <c r="D599" s="11"/>
      <c r="E599" s="34"/>
    </row>
    <row r="600" spans="2:5" s="5" customFormat="1">
      <c r="B600" s="11"/>
      <c r="C600" s="11"/>
      <c r="D600" s="11"/>
      <c r="E600" s="34"/>
    </row>
    <row r="601" spans="2:5" s="5" customFormat="1">
      <c r="B601" s="11"/>
      <c r="C601" s="11"/>
      <c r="D601" s="11"/>
      <c r="E601" s="34"/>
    </row>
    <row r="602" spans="2:5" s="5" customFormat="1">
      <c r="B602" s="11"/>
      <c r="C602" s="11"/>
      <c r="D602" s="11"/>
      <c r="E602" s="34"/>
    </row>
    <row r="603" spans="2:5" s="5" customFormat="1">
      <c r="B603" s="11"/>
      <c r="C603" s="11"/>
      <c r="D603" s="11"/>
      <c r="E603" s="34"/>
    </row>
    <row r="604" spans="2:5" s="5" customFormat="1">
      <c r="B604" s="11"/>
      <c r="C604" s="11"/>
      <c r="D604" s="11"/>
      <c r="E604" s="34"/>
    </row>
    <row r="605" spans="2:5" s="5" customFormat="1">
      <c r="B605" s="11"/>
      <c r="C605" s="11"/>
      <c r="D605" s="11"/>
      <c r="E605" s="34"/>
    </row>
    <row r="606" spans="2:5" s="5" customFormat="1">
      <c r="B606" s="11"/>
      <c r="C606" s="11"/>
      <c r="D606" s="11"/>
      <c r="E606" s="34"/>
    </row>
    <row r="607" spans="2:5" s="5" customFormat="1">
      <c r="B607" s="11"/>
      <c r="C607" s="11"/>
      <c r="D607" s="11"/>
      <c r="E607" s="34"/>
    </row>
    <row r="608" spans="2:5" s="5" customFormat="1">
      <c r="B608" s="11"/>
      <c r="C608" s="11"/>
      <c r="D608" s="11"/>
      <c r="E608" s="34"/>
    </row>
    <row r="609" spans="2:5" s="5" customFormat="1">
      <c r="B609" s="11"/>
      <c r="C609" s="11"/>
      <c r="D609" s="11"/>
      <c r="E609" s="34"/>
    </row>
    <row r="610" spans="2:5" s="5" customFormat="1">
      <c r="B610" s="11"/>
      <c r="C610" s="11"/>
      <c r="D610" s="11"/>
      <c r="E610" s="34"/>
    </row>
    <row r="611" spans="2:5" s="5" customFormat="1">
      <c r="B611" s="11"/>
      <c r="C611" s="11"/>
      <c r="D611" s="11"/>
      <c r="E611" s="34"/>
    </row>
    <row r="612" spans="2:5" s="5" customFormat="1">
      <c r="B612" s="11"/>
      <c r="C612" s="11"/>
      <c r="D612" s="11"/>
      <c r="E612" s="34"/>
    </row>
    <row r="613" spans="2:5" s="5" customFormat="1">
      <c r="B613" s="11"/>
      <c r="C613" s="11"/>
      <c r="D613" s="11"/>
      <c r="E613" s="34"/>
    </row>
    <row r="614" spans="2:5" s="5" customFormat="1">
      <c r="B614" s="11"/>
      <c r="C614" s="11"/>
      <c r="D614" s="11"/>
      <c r="E614" s="34"/>
    </row>
    <row r="615" spans="2:5" s="5" customFormat="1">
      <c r="B615" s="11"/>
      <c r="C615" s="11"/>
      <c r="D615" s="11"/>
      <c r="E615" s="34"/>
    </row>
    <row r="616" spans="2:5" s="5" customFormat="1">
      <c r="B616" s="11"/>
      <c r="C616" s="11"/>
      <c r="D616" s="11"/>
      <c r="E616" s="34"/>
    </row>
    <row r="617" spans="2:5" s="5" customFormat="1">
      <c r="B617" s="11"/>
      <c r="C617" s="11"/>
      <c r="D617" s="11"/>
      <c r="E617" s="34"/>
    </row>
    <row r="618" spans="2:5" s="5" customFormat="1">
      <c r="B618" s="11"/>
      <c r="C618" s="11"/>
      <c r="D618" s="11"/>
      <c r="E618" s="34"/>
    </row>
    <row r="619" spans="2:5" s="5" customFormat="1">
      <c r="B619" s="11"/>
      <c r="C619" s="11"/>
      <c r="D619" s="11"/>
      <c r="E619" s="34"/>
    </row>
    <row r="620" spans="2:5" s="5" customFormat="1">
      <c r="B620" s="11"/>
      <c r="C620" s="11"/>
      <c r="D620" s="11"/>
      <c r="E620" s="34"/>
    </row>
    <row r="621" spans="2:5" s="5" customFormat="1">
      <c r="B621" s="11"/>
      <c r="C621" s="11"/>
      <c r="D621" s="11"/>
      <c r="E621" s="34"/>
    </row>
    <row r="622" spans="2:5" s="5" customFormat="1">
      <c r="B622" s="11"/>
      <c r="C622" s="11"/>
      <c r="D622" s="11"/>
      <c r="E622" s="34"/>
    </row>
    <row r="623" spans="2:5" s="5" customFormat="1">
      <c r="B623" s="11"/>
      <c r="C623" s="11"/>
      <c r="D623" s="11"/>
      <c r="E623" s="34"/>
    </row>
    <row r="624" spans="2:5" s="5" customFormat="1">
      <c r="B624" s="11"/>
      <c r="C624" s="11"/>
      <c r="D624" s="11"/>
      <c r="E624" s="34"/>
    </row>
    <row r="625" spans="2:5" s="5" customFormat="1">
      <c r="B625" s="11"/>
      <c r="C625" s="11"/>
      <c r="D625" s="11"/>
      <c r="E625" s="34"/>
    </row>
    <row r="626" spans="2:5" s="5" customFormat="1">
      <c r="B626" s="11"/>
      <c r="C626" s="11"/>
      <c r="D626" s="11"/>
      <c r="E626" s="34"/>
    </row>
    <row r="627" spans="2:5" s="5" customFormat="1">
      <c r="B627" s="11"/>
      <c r="C627" s="11"/>
      <c r="D627" s="11"/>
      <c r="E627" s="34"/>
    </row>
    <row r="628" spans="2:5" s="5" customFormat="1">
      <c r="B628" s="11"/>
      <c r="C628" s="11"/>
      <c r="D628" s="11"/>
      <c r="E628" s="34"/>
    </row>
    <row r="629" spans="2:5" s="5" customFormat="1">
      <c r="B629" s="11"/>
      <c r="C629" s="11"/>
      <c r="D629" s="11"/>
      <c r="E629" s="34"/>
    </row>
    <row r="630" spans="2:5" s="5" customFormat="1">
      <c r="B630" s="11"/>
      <c r="C630" s="11"/>
      <c r="D630" s="11"/>
      <c r="E630" s="34"/>
    </row>
    <row r="631" spans="2:5" s="5" customFormat="1">
      <c r="B631" s="11"/>
      <c r="C631" s="11"/>
      <c r="D631" s="11"/>
      <c r="E631" s="34"/>
    </row>
    <row r="632" spans="2:5" s="5" customFormat="1">
      <c r="B632" s="11"/>
      <c r="C632" s="11"/>
      <c r="D632" s="11"/>
      <c r="E632" s="34"/>
    </row>
    <row r="633" spans="2:5" s="5" customFormat="1">
      <c r="B633" s="11"/>
      <c r="C633" s="11"/>
      <c r="D633" s="11"/>
      <c r="E633" s="34"/>
    </row>
    <row r="634" spans="2:5" s="5" customFormat="1">
      <c r="B634" s="11"/>
      <c r="C634" s="11"/>
      <c r="D634" s="11"/>
      <c r="E634" s="34"/>
    </row>
    <row r="635" spans="2:5" s="5" customFormat="1">
      <c r="B635" s="11"/>
      <c r="C635" s="11"/>
      <c r="D635" s="11"/>
      <c r="E635" s="34"/>
    </row>
    <row r="636" spans="2:5" s="5" customFormat="1">
      <c r="B636" s="11"/>
      <c r="C636" s="11"/>
      <c r="D636" s="11"/>
      <c r="E636" s="34"/>
    </row>
    <row r="637" spans="2:5" s="5" customFormat="1">
      <c r="B637" s="11"/>
      <c r="C637" s="11"/>
      <c r="D637" s="11"/>
      <c r="E637" s="34"/>
    </row>
    <row r="638" spans="2:5" s="5" customFormat="1">
      <c r="B638" s="11"/>
      <c r="C638" s="11"/>
      <c r="D638" s="11"/>
      <c r="E638" s="34"/>
    </row>
    <row r="639" spans="2:5" s="5" customFormat="1">
      <c r="B639" s="11"/>
      <c r="C639" s="11"/>
      <c r="D639" s="11"/>
      <c r="E639" s="34"/>
    </row>
    <row r="640" spans="2:5" s="5" customFormat="1">
      <c r="B640" s="11"/>
      <c r="C640" s="11"/>
      <c r="D640" s="11"/>
      <c r="E640" s="34"/>
    </row>
    <row r="641" spans="2:5" s="5" customFormat="1">
      <c r="B641" s="11"/>
      <c r="C641" s="11"/>
      <c r="D641" s="11"/>
      <c r="E641" s="34"/>
    </row>
    <row r="642" spans="2:5" s="5" customFormat="1">
      <c r="B642" s="11"/>
      <c r="C642" s="11"/>
      <c r="D642" s="11"/>
      <c r="E642" s="34"/>
    </row>
    <row r="643" spans="2:5" s="5" customFormat="1">
      <c r="B643" s="11"/>
      <c r="C643" s="11"/>
      <c r="D643" s="11"/>
      <c r="E643" s="34"/>
    </row>
    <row r="644" spans="2:5" s="5" customFormat="1">
      <c r="B644" s="11"/>
      <c r="C644" s="11"/>
      <c r="D644" s="11"/>
      <c r="E644" s="34"/>
    </row>
    <row r="645" spans="2:5" s="5" customFormat="1">
      <c r="B645" s="11"/>
      <c r="C645" s="11"/>
      <c r="D645" s="11"/>
      <c r="E645" s="34"/>
    </row>
    <row r="646" spans="2:5" s="5" customFormat="1">
      <c r="B646" s="11"/>
      <c r="C646" s="11"/>
      <c r="D646" s="11"/>
      <c r="E646" s="34"/>
    </row>
    <row r="647" spans="2:5" s="5" customFormat="1">
      <c r="B647" s="11"/>
      <c r="C647" s="11"/>
      <c r="D647" s="11"/>
      <c r="E647" s="34"/>
    </row>
    <row r="648" spans="2:5" s="5" customFormat="1">
      <c r="B648" s="11"/>
      <c r="C648" s="11"/>
      <c r="D648" s="11"/>
      <c r="E648" s="34"/>
    </row>
    <row r="649" spans="2:5" s="5" customFormat="1">
      <c r="B649" s="11"/>
      <c r="C649" s="11"/>
      <c r="D649" s="11"/>
      <c r="E649" s="34"/>
    </row>
    <row r="650" spans="2:5" s="5" customFormat="1">
      <c r="B650" s="11"/>
      <c r="C650" s="11"/>
      <c r="D650" s="11"/>
      <c r="E650" s="34"/>
    </row>
    <row r="651" spans="2:5" s="5" customFormat="1">
      <c r="B651" s="11"/>
      <c r="C651" s="11"/>
      <c r="D651" s="11"/>
      <c r="E651" s="34"/>
    </row>
    <row r="652" spans="2:5" s="5" customFormat="1">
      <c r="B652" s="11"/>
      <c r="C652" s="11"/>
      <c r="D652" s="11"/>
      <c r="E652" s="34"/>
    </row>
    <row r="653" spans="2:5" s="5" customFormat="1">
      <c r="B653" s="11"/>
      <c r="C653" s="11"/>
      <c r="D653" s="11"/>
      <c r="E653" s="34"/>
    </row>
    <row r="654" spans="2:5" s="5" customFormat="1">
      <c r="B654" s="11"/>
      <c r="C654" s="11"/>
      <c r="D654" s="11"/>
      <c r="E654" s="34"/>
    </row>
    <row r="655" spans="2:5" s="5" customFormat="1">
      <c r="B655" s="11"/>
      <c r="C655" s="11"/>
      <c r="D655" s="11"/>
      <c r="E655" s="34"/>
    </row>
    <row r="656" spans="2:5" s="5" customFormat="1">
      <c r="B656" s="11"/>
      <c r="C656" s="11"/>
      <c r="D656" s="11"/>
      <c r="E656" s="34"/>
    </row>
    <row r="657" spans="2:5" s="5" customFormat="1">
      <c r="B657" s="11"/>
      <c r="C657" s="11"/>
      <c r="D657" s="11"/>
      <c r="E657" s="34"/>
    </row>
    <row r="658" spans="2:5" s="5" customFormat="1">
      <c r="B658" s="11"/>
      <c r="C658" s="11"/>
      <c r="D658" s="11"/>
      <c r="E658" s="34"/>
    </row>
    <row r="659" spans="2:5" s="5" customFormat="1">
      <c r="B659" s="11"/>
      <c r="C659" s="11"/>
      <c r="D659" s="11"/>
      <c r="E659" s="34"/>
    </row>
    <row r="660" spans="2:5" s="5" customFormat="1">
      <c r="B660" s="11"/>
      <c r="C660" s="11"/>
      <c r="D660" s="11"/>
      <c r="E660" s="34"/>
    </row>
    <row r="661" spans="2:5" s="5" customFormat="1">
      <c r="B661" s="11"/>
      <c r="C661" s="11"/>
      <c r="D661" s="11"/>
      <c r="E661" s="34"/>
    </row>
    <row r="662" spans="2:5" s="5" customFormat="1">
      <c r="B662" s="11"/>
      <c r="C662" s="11"/>
      <c r="D662" s="11"/>
      <c r="E662" s="34"/>
    </row>
    <row r="663" spans="2:5" s="5" customFormat="1">
      <c r="B663" s="11"/>
      <c r="C663" s="11"/>
      <c r="D663" s="11"/>
      <c r="E663" s="34"/>
    </row>
    <row r="664" spans="2:5" s="5" customFormat="1">
      <c r="B664" s="11"/>
      <c r="C664" s="11"/>
      <c r="D664" s="11"/>
      <c r="E664" s="34"/>
    </row>
    <row r="665" spans="2:5" s="5" customFormat="1">
      <c r="B665" s="11"/>
      <c r="C665" s="11"/>
      <c r="D665" s="11"/>
      <c r="E665" s="34"/>
    </row>
    <row r="666" spans="2:5" s="5" customFormat="1">
      <c r="B666" s="11"/>
      <c r="C666" s="11"/>
      <c r="D666" s="11"/>
      <c r="E666" s="34"/>
    </row>
    <row r="667" spans="2:5" s="5" customFormat="1">
      <c r="B667" s="11"/>
      <c r="C667" s="11"/>
      <c r="D667" s="11"/>
      <c r="E667" s="34"/>
    </row>
  </sheetData>
  <sheetProtection selectLockedCells="1" selectUnlockedCells="1"/>
  <sortState xmlns:xlrd2="http://schemas.microsoft.com/office/spreadsheetml/2017/richdata2" ref="A87:AM95">
    <sortCondition ref="A87:A95"/>
  </sortState>
  <customSheetViews>
    <customSheetView guid="{814991DB-D86F-4AD0-9BFA-628B17D122F5}">
      <selection activeCell="C19" sqref="C19"/>
      <pageMargins left="0.7" right="0.7" top="0.75" bottom="0.75" header="0.3" footer="0.3"/>
      <pageSetup paperSize="9" orientation="portrait" r:id="rId1"/>
    </customSheetView>
  </customSheetViews>
  <phoneticPr fontId="3" type="noConversion"/>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0B2F97B1868094E908DFEF84F8A5B54" ma:contentTypeVersion="13" ma:contentTypeDescription="Creare un nuovo documento." ma:contentTypeScope="" ma:versionID="9042f9fe4729caa2d7b57f47d2bc8fb5">
  <xsd:schema xmlns:xsd="http://www.w3.org/2001/XMLSchema" xmlns:xs="http://www.w3.org/2001/XMLSchema" xmlns:p="http://schemas.microsoft.com/office/2006/metadata/properties" xmlns:ns1="http://schemas.microsoft.com/sharepoint/v3" xmlns:ns3="4280a82e-780b-409b-aa64-bac9c90e0742" xmlns:ns4="71e409e0-02dc-4fc0-ae9a-a1fc6bbecc18" targetNamespace="http://schemas.microsoft.com/office/2006/metadata/properties" ma:root="true" ma:fieldsID="332d5f06978927d27f7d3f0a026e556e" ns1:_="" ns3:_="" ns4:_="">
    <xsd:import namespace="http://schemas.microsoft.com/sharepoint/v3"/>
    <xsd:import namespace="4280a82e-780b-409b-aa64-bac9c90e0742"/>
    <xsd:import namespace="71e409e0-02dc-4fc0-ae9a-a1fc6bbecc18"/>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rietà criteri di conformità unificati" ma:hidden="true" ma:internalName="_ip_UnifiedCompliancePolicyProperties">
      <xsd:simpleType>
        <xsd:restriction base="dms:Note"/>
      </xsd:simpleType>
    </xsd:element>
    <xsd:element name="_ip_UnifiedCompliancePolicyUIAction" ma:index="20" nillable="true" ma:displayName="Azione interfaccia utente criteri di conformità unificati"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80a82e-780b-409b-aa64-bac9c90e0742" elementFormDefault="qualified">
    <xsd:import namespace="http://schemas.microsoft.com/office/2006/documentManagement/types"/>
    <xsd:import namespace="http://schemas.microsoft.com/office/infopath/2007/PartnerControls"/>
    <xsd:element name="SharedWithUsers" ma:index="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internalName="SharedWithDetails" ma:readOnly="true">
      <xsd:simpleType>
        <xsd:restriction base="dms:Note">
          <xsd:maxLength value="255"/>
        </xsd:restriction>
      </xsd:simpleType>
    </xsd:element>
    <xsd:element name="SharingHintHash" ma:index="10" nillable="true" ma:displayName="Hash suggerimento condivisione"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e409e0-02dc-4fc0-ae9a-a1fc6bbecc1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830F9E-8F3D-4100-A769-E2CFDA62C3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280a82e-780b-409b-aa64-bac9c90e0742"/>
    <ds:schemaRef ds:uri="71e409e0-02dc-4fc0-ae9a-a1fc6bbecc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392B7BE-41C5-4B6C-994A-4CA0A8D19166}">
  <ds:schemaRefs>
    <ds:schemaRef ds:uri="http://schemas.microsoft.com/office/infopath/2007/PartnerControls"/>
    <ds:schemaRef ds:uri="http://purl.org/dc/terms/"/>
    <ds:schemaRef ds:uri="http://schemas.microsoft.com/office/2006/documentManagement/types"/>
    <ds:schemaRef ds:uri="http://schemas.microsoft.com/sharepoint/v3"/>
    <ds:schemaRef ds:uri="http://schemas.openxmlformats.org/package/2006/metadata/core-properties"/>
    <ds:schemaRef ds:uri="http://purl.org/dc/elements/1.1/"/>
    <ds:schemaRef ds:uri="http://schemas.microsoft.com/office/2006/metadata/properties"/>
    <ds:schemaRef ds:uri="4280a82e-780b-409b-aa64-bac9c90e0742"/>
    <ds:schemaRef ds:uri="71e409e0-02dc-4fc0-ae9a-a1fc6bbecc18"/>
    <ds:schemaRef ds:uri="http://www.w3.org/XML/1998/namespace"/>
    <ds:schemaRef ds:uri="http://purl.org/dc/dcmitype/"/>
  </ds:schemaRefs>
</ds:datastoreItem>
</file>

<file path=customXml/itemProps3.xml><?xml version="1.0" encoding="utf-8"?>
<ds:datastoreItem xmlns:ds="http://schemas.openxmlformats.org/officeDocument/2006/customXml" ds:itemID="{63EB003D-1C29-427D-B912-57D41E1B22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4</vt:i4>
      </vt:variant>
    </vt:vector>
  </HeadingPairs>
  <TitlesOfParts>
    <vt:vector size="7" baseType="lpstr">
      <vt:lpstr>CONF OPT LE MANS 50 OUTBOARD</vt:lpstr>
      <vt:lpstr>CONF OPT LE MANS 50 SHAFT DRIVE</vt:lpstr>
      <vt:lpstr>DATA OPT </vt:lpstr>
      <vt:lpstr>'CONF OPT LE MANS 50 OUTBOARD'!Area_stampa</vt:lpstr>
      <vt:lpstr>'CONF OPT LE MANS 50 SHAFT DRIVE'!Area_stampa</vt:lpstr>
      <vt:lpstr>'CONF OPT LE MANS 50 SHAFT DRIVE'!ITA</vt:lpstr>
      <vt:lpstr>ITA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dc:creator>
  <cp:lastModifiedBy>Nicolas Kuepfer</cp:lastModifiedBy>
  <cp:lastPrinted>2025-02-26T08:53:40Z</cp:lastPrinted>
  <dcterms:created xsi:type="dcterms:W3CDTF">2017-10-22T20:13:14Z</dcterms:created>
  <dcterms:modified xsi:type="dcterms:W3CDTF">2025-07-22T13:08:34Z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0x010100E0B2F97B1868094E908DFEF84F8A5B54</vt:lpwstr>
  </property>
</Properties>
</file>