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autoCompressPictures="0"/>
  <mc:AlternateContent xmlns:mc="http://schemas.openxmlformats.org/markup-compatibility/2006">
    <mc:Choice Requires="x15">
      <x15ac:absPath xmlns:x15ac="http://schemas.microsoft.com/office/spreadsheetml/2010/11/ac" url="/Users/nicolakuepfer/RIO YACHTS Dropbox/Nicolas Küpfer/1. Condivisi Rio Yachts/1. CATALOGHI &amp; LISTINI/1. LISTINI - CONFIGURATORI/1. EUROPA/1. 2026/"/>
    </mc:Choice>
  </mc:AlternateContent>
  <xr:revisionPtr revIDLastSave="0" documentId="13_ncr:1_{246C95A2-1A5E-DE41-93F2-85653AB779AE}" xr6:coauthVersionLast="47" xr6:coauthVersionMax="47" xr10:uidLastSave="{00000000-0000-0000-0000-000000000000}"/>
  <bookViews>
    <workbookView xWindow="0" yWindow="500" windowWidth="35840" windowHeight="21900" activeTab="1" xr2:uid="{7B8A6A94-96AD-452B-BE56-8FD09552D2EB}"/>
  </bookViews>
  <sheets>
    <sheet name="CONF OPT DAYTONA 35 CLASSIC" sheetId="1" r:id="rId1"/>
    <sheet name="CONF OPT DAYTONA 35 BOW-RIDER" sheetId="6" r:id="rId2"/>
    <sheet name="DATA OPT " sheetId="5" state="hidden" r:id="rId3"/>
  </sheets>
  <definedNames>
    <definedName name="_xlnm.Print_Area" localSheetId="1">'CONF OPT DAYTONA 35 BOW-RIDER'!$A$1:$D$66</definedName>
    <definedName name="_xlnm.Print_Area" localSheetId="0">'CONF OPT DAYTONA 35 CLASSIC'!$A$1:$D$69</definedName>
    <definedName name="ITA" localSheetId="1">'CONF OPT DAYTONA 35 BOW-RIDER'!$D$1</definedName>
    <definedName name="ITA">'CONF OPT DAYTONA 35 CLASSIC'!$D$1</definedName>
    <definedName name="Z_814991DB_D86F_4AD0_9BFA_628B17D122F5_.wvu.Cols" localSheetId="1" hidden="1">'CONF OPT DAYTONA 35 BOW-RIDER'!#REF!</definedName>
    <definedName name="Z_814991DB_D86F_4AD0_9BFA_628B17D122F5_.wvu.Cols" localSheetId="0" hidden="1">'CONF OPT DAYTONA 35 CLASSIC'!#REF!</definedName>
    <definedName name="Z_814991DB_D86F_4AD0_9BFA_628B17D122F5_.wvu.PrintArea" localSheetId="1" hidden="1">'CONF OPT DAYTONA 35 BOW-RIDER'!$A$1:$C$67</definedName>
    <definedName name="Z_814991DB_D86F_4AD0_9BFA_628B17D122F5_.wvu.PrintArea" localSheetId="0" hidden="1">'CONF OPT DAYTONA 35 CLASSIC'!$A$1:$C$70</definedName>
    <definedName name="Z_814991DB_D86F_4AD0_9BFA_628B17D122F5_.wvu.Rows" localSheetId="1" hidden="1">'CONF OPT DAYTONA 35 BOW-RIDER'!#REF!,'CONF OPT DAYTONA 35 BOW-RIDER'!#REF!,'CONF OPT DAYTONA 35 BOW-RIDER'!#REF!</definedName>
    <definedName name="Z_814991DB_D86F_4AD0_9BFA_628B17D122F5_.wvu.Rows" localSheetId="0" hidden="1">'CONF OPT DAYTONA 35 CLASSIC'!#REF!,'CONF OPT DAYTONA 35 CLASSIC'!#REF!,'CONF OPT DAYTONA 35 CLASSIC'!#REF!</definedName>
  </definedNames>
  <calcPr calcId="191029"/>
  <customWorkbookViews>
    <customWorkbookView name="STAMPA" guid="{814991DB-D86F-4AD0-9BFA-628B17D122F5}" maximized="1" xWindow="1912"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44" i="1" l="1"/>
  <c r="C44" i="1"/>
  <c r="D44" i="1"/>
  <c r="A45" i="1"/>
  <c r="C45" i="1"/>
  <c r="D45" i="1" s="1"/>
  <c r="A46" i="1"/>
  <c r="C46" i="1"/>
  <c r="D46" i="1" s="1"/>
  <c r="A47" i="1"/>
  <c r="C47" i="1"/>
  <c r="D47" i="1"/>
  <c r="A31" i="1"/>
  <c r="C31" i="1"/>
  <c r="D31" i="1" s="1"/>
  <c r="A32" i="1"/>
  <c r="C32" i="1"/>
  <c r="D32" i="1"/>
  <c r="A33" i="1"/>
  <c r="C33" i="1"/>
  <c r="D33" i="1"/>
  <c r="A34" i="1"/>
  <c r="C34" i="1"/>
  <c r="D34" i="1"/>
  <c r="A35" i="1"/>
  <c r="C35" i="1"/>
  <c r="D35" i="1" s="1"/>
  <c r="A36" i="1"/>
  <c r="C36" i="1"/>
  <c r="D36" i="1" s="1"/>
  <c r="A37" i="1"/>
  <c r="C37" i="1"/>
  <c r="D37" i="1"/>
  <c r="A38" i="1"/>
  <c r="C38" i="1"/>
  <c r="D38" i="1" s="1"/>
  <c r="A39" i="1"/>
  <c r="C39" i="1"/>
  <c r="D39" i="1"/>
  <c r="A40" i="1"/>
  <c r="C40" i="1"/>
  <c r="D40" i="1"/>
  <c r="A41" i="1"/>
  <c r="C41" i="1"/>
  <c r="D41" i="1" s="1"/>
  <c r="A42" i="1"/>
  <c r="C42" i="1"/>
  <c r="D42" i="1"/>
  <c r="A43" i="1"/>
  <c r="C43" i="1"/>
  <c r="D43" i="1"/>
  <c r="F2" i="5"/>
  <c r="A46" i="6"/>
  <c r="C46" i="6"/>
  <c r="D46" i="6"/>
  <c r="A47" i="6"/>
  <c r="C47" i="6"/>
  <c r="D47" i="6" s="1"/>
  <c r="A44" i="6"/>
  <c r="C44" i="6"/>
  <c r="D44" i="6" s="1"/>
  <c r="A45" i="6"/>
  <c r="C45" i="6"/>
  <c r="D45" i="6" s="1"/>
  <c r="A31" i="6"/>
  <c r="C31" i="6"/>
  <c r="D31" i="6" s="1"/>
  <c r="A32" i="6"/>
  <c r="C32" i="6"/>
  <c r="D32" i="6" s="1"/>
  <c r="A33" i="6"/>
  <c r="C33" i="6"/>
  <c r="D33" i="6" s="1"/>
  <c r="A34" i="6"/>
  <c r="C34" i="6"/>
  <c r="D34" i="6" s="1"/>
  <c r="A35" i="6"/>
  <c r="C35" i="6"/>
  <c r="D35" i="6" s="1"/>
  <c r="A36" i="6"/>
  <c r="C36" i="6"/>
  <c r="D36" i="6"/>
  <c r="A37" i="6"/>
  <c r="C37" i="6"/>
  <c r="D37" i="6" s="1"/>
  <c r="A38" i="6"/>
  <c r="C38" i="6"/>
  <c r="D38" i="6" s="1"/>
  <c r="A39" i="6"/>
  <c r="C39" i="6"/>
  <c r="D39" i="6" s="1"/>
  <c r="A40" i="6"/>
  <c r="C40" i="6"/>
  <c r="D40" i="6" s="1"/>
  <c r="A41" i="6"/>
  <c r="C41" i="6"/>
  <c r="D41" i="6" s="1"/>
  <c r="A42" i="6"/>
  <c r="C42" i="6"/>
  <c r="D42" i="6"/>
  <c r="A43" i="6"/>
  <c r="C43" i="6"/>
  <c r="D43" i="6" s="1"/>
  <c r="C30" i="6"/>
  <c r="A30" i="6"/>
  <c r="C14" i="1"/>
  <c r="D14" i="1" s="1"/>
  <c r="A14" i="1"/>
  <c r="C14" i="6"/>
  <c r="D14" i="6" s="1"/>
  <c r="A14" i="6"/>
  <c r="A16" i="1" l="1"/>
  <c r="C16" i="1"/>
  <c r="D16" i="1" s="1"/>
  <c r="A17" i="1"/>
  <c r="C17" i="1"/>
  <c r="D17" i="1" s="1"/>
  <c r="A18" i="1"/>
  <c r="C18" i="1"/>
  <c r="D18" i="1"/>
  <c r="A19" i="1"/>
  <c r="C19" i="1"/>
  <c r="D19" i="1" s="1"/>
  <c r="A20" i="1"/>
  <c r="C20" i="1"/>
  <c r="D20" i="1" s="1"/>
  <c r="A21" i="1"/>
  <c r="C21" i="1"/>
  <c r="D21" i="1" s="1"/>
  <c r="A22" i="1"/>
  <c r="C22" i="1"/>
  <c r="D22" i="1"/>
  <c r="A23" i="1"/>
  <c r="C23" i="1"/>
  <c r="D23" i="1"/>
  <c r="A24" i="1"/>
  <c r="C24" i="1"/>
  <c r="D24" i="1"/>
  <c r="A25" i="1"/>
  <c r="C25" i="1"/>
  <c r="D25" i="1" s="1"/>
  <c r="A26" i="1"/>
  <c r="C26" i="1"/>
  <c r="D26" i="1" s="1"/>
  <c r="A27" i="1"/>
  <c r="C27" i="1"/>
  <c r="D27" i="1"/>
  <c r="A28" i="1"/>
  <c r="C28" i="1"/>
  <c r="D28" i="1" s="1"/>
  <c r="A16" i="6"/>
  <c r="C16" i="6"/>
  <c r="D16" i="6" s="1"/>
  <c r="A17" i="6"/>
  <c r="C17" i="6"/>
  <c r="D17" i="6"/>
  <c r="A18" i="6"/>
  <c r="C18" i="6"/>
  <c r="D18" i="6" s="1"/>
  <c r="A19" i="6"/>
  <c r="C19" i="6"/>
  <c r="D19" i="6" s="1"/>
  <c r="A20" i="6"/>
  <c r="C20" i="6"/>
  <c r="D20" i="6"/>
  <c r="A21" i="6"/>
  <c r="C21" i="6"/>
  <c r="D21" i="6" s="1"/>
  <c r="A22" i="6"/>
  <c r="C22" i="6"/>
  <c r="D22" i="6" s="1"/>
  <c r="A23" i="6"/>
  <c r="C23" i="6"/>
  <c r="D23" i="6" s="1"/>
  <c r="A24" i="6"/>
  <c r="C24" i="6"/>
  <c r="D24" i="6" s="1"/>
  <c r="A25" i="6"/>
  <c r="C25" i="6"/>
  <c r="D25" i="6"/>
  <c r="A26" i="6"/>
  <c r="C26" i="6"/>
  <c r="D26" i="6" s="1"/>
  <c r="A27" i="6"/>
  <c r="C27" i="6"/>
  <c r="D27" i="6" s="1"/>
  <c r="A28" i="6"/>
  <c r="C28" i="6"/>
  <c r="D28" i="6" s="1"/>
  <c r="A49" i="1"/>
  <c r="C49" i="1"/>
  <c r="D49" i="1" s="1"/>
  <c r="A49" i="6"/>
  <c r="C49" i="6"/>
  <c r="D49" i="6" s="1"/>
  <c r="C54" i="1"/>
  <c r="D54" i="1" s="1"/>
  <c r="A54" i="1"/>
  <c r="A53" i="6"/>
  <c r="C53" i="6"/>
  <c r="D53" i="6" s="1"/>
  <c r="A54" i="6"/>
  <c r="C54" i="6"/>
  <c r="D54" i="6" s="1"/>
  <c r="A9" i="1" l="1"/>
  <c r="A10" i="1"/>
  <c r="C9" i="1" l="1"/>
  <c r="A64" i="1"/>
  <c r="A65" i="1"/>
  <c r="A66" i="1"/>
  <c r="A67" i="1"/>
  <c r="A63" i="1"/>
  <c r="A60" i="1"/>
  <c r="A61" i="1"/>
  <c r="A59" i="1"/>
  <c r="A53" i="1"/>
  <c r="A55" i="1"/>
  <c r="A56" i="1"/>
  <c r="A57" i="1"/>
  <c r="A52" i="1"/>
  <c r="A50" i="1"/>
  <c r="A30" i="1"/>
  <c r="A15" i="1"/>
  <c r="B9" i="1"/>
  <c r="A69" i="1"/>
  <c r="A62" i="1"/>
  <c r="D58" i="1"/>
  <c r="C58" i="1"/>
  <c r="A48" i="1"/>
  <c r="A29" i="1"/>
  <c r="C11" i="1"/>
  <c r="C13" i="1" s="1"/>
  <c r="A12" i="1"/>
  <c r="A11" i="1"/>
  <c r="A9" i="6"/>
  <c r="A10" i="6"/>
  <c r="A48" i="6"/>
  <c r="C9" i="6"/>
  <c r="B9" i="6"/>
  <c r="A69" i="6"/>
  <c r="A64" i="6"/>
  <c r="A65" i="6"/>
  <c r="A66" i="6"/>
  <c r="A67" i="6"/>
  <c r="A63" i="6"/>
  <c r="A62" i="6"/>
  <c r="A60" i="6"/>
  <c r="A61" i="6"/>
  <c r="A59" i="6"/>
  <c r="A57" i="6"/>
  <c r="A55" i="6"/>
  <c r="A56" i="6"/>
  <c r="A52" i="6"/>
  <c r="A50" i="6"/>
  <c r="A29" i="6"/>
  <c r="A15" i="6"/>
  <c r="C11" i="6"/>
  <c r="A11" i="6"/>
  <c r="C29" i="6" l="1"/>
  <c r="C51" i="6" l="1"/>
  <c r="C13" i="6"/>
  <c r="B58" i="1"/>
  <c r="E70" i="5"/>
  <c r="D58" i="6"/>
  <c r="C58" i="6"/>
  <c r="B11" i="1"/>
  <c r="C12" i="1"/>
  <c r="C29" i="1" l="1"/>
  <c r="C51" i="1"/>
  <c r="E63" i="5"/>
  <c r="E60" i="5"/>
  <c r="E41" i="5"/>
  <c r="E23" i="5"/>
  <c r="C30" i="1"/>
  <c r="C55" i="6"/>
  <c r="C56" i="6"/>
  <c r="C57" i="6"/>
  <c r="C52" i="6"/>
  <c r="C50" i="6"/>
  <c r="C15" i="6"/>
  <c r="C53" i="1"/>
  <c r="C55" i="1"/>
  <c r="C56" i="1"/>
  <c r="C57" i="1"/>
  <c r="C50" i="1"/>
  <c r="D50" i="1" s="1"/>
  <c r="C15" i="1"/>
  <c r="D15" i="1" s="1"/>
  <c r="D57" i="6" l="1"/>
  <c r="D56" i="6"/>
  <c r="D55" i="6"/>
  <c r="D52" i="6"/>
  <c r="D50" i="6"/>
  <c r="D30" i="6"/>
  <c r="D15" i="6"/>
  <c r="C52" i="1"/>
  <c r="C10" i="6"/>
  <c r="B59" i="6" s="1"/>
  <c r="D59" i="6" s="1"/>
  <c r="C10" i="1"/>
  <c r="D55" i="1" l="1"/>
  <c r="D53" i="1"/>
  <c r="D12" i="6"/>
  <c r="B60" i="6" s="1"/>
  <c r="D60" i="6" s="1"/>
  <c r="D61" i="6" s="1"/>
  <c r="D62" i="6" s="1"/>
  <c r="B61" i="6" l="1"/>
  <c r="B58" i="6"/>
  <c r="C48" i="6"/>
  <c r="B23" i="5"/>
  <c r="C23" i="5"/>
  <c r="D23" i="5"/>
  <c r="A23" i="5"/>
  <c r="D30" i="1"/>
  <c r="D52" i="1" l="1"/>
  <c r="D41" i="5"/>
  <c r="D60" i="5"/>
  <c r="B63" i="5"/>
  <c r="C63" i="5"/>
  <c r="D63" i="5"/>
  <c r="A63" i="5"/>
  <c r="A51" i="1" s="1"/>
  <c r="A51" i="6" l="1"/>
  <c r="B59" i="1"/>
  <c r="D57" i="1" l="1"/>
  <c r="D59" i="1" l="1"/>
  <c r="C70" i="5"/>
  <c r="C60" i="5"/>
  <c r="C41" i="5"/>
  <c r="B70" i="5"/>
  <c r="B60" i="5"/>
  <c r="B41" i="5"/>
  <c r="B25" i="5"/>
  <c r="A60" i="5" l="1"/>
  <c r="A25" i="5"/>
  <c r="A13" i="1" s="1"/>
  <c r="A70" i="5"/>
  <c r="A41" i="5"/>
  <c r="D12" i="1"/>
  <c r="D69" i="6" l="1"/>
  <c r="B69" i="6"/>
  <c r="B69" i="1"/>
  <c r="C69" i="6"/>
  <c r="C69" i="1"/>
  <c r="D69" i="1"/>
  <c r="A58" i="1"/>
  <c r="A58" i="6"/>
  <c r="A13" i="6"/>
  <c r="D56" i="1"/>
  <c r="B60" i="1" s="1"/>
  <c r="D60" i="1" l="1"/>
  <c r="D61" i="1" s="1"/>
  <c r="D62" i="1" s="1"/>
  <c r="B61" i="1" l="1"/>
  <c r="C48" i="1" l="1"/>
</calcChain>
</file>

<file path=xl/sharedStrings.xml><?xml version="1.0" encoding="utf-8"?>
<sst xmlns="http://schemas.openxmlformats.org/spreadsheetml/2006/main" count="376" uniqueCount="344">
  <si>
    <t>ENG</t>
  </si>
  <si>
    <t>FUNCTIONALITY</t>
  </si>
  <si>
    <t>OFFER</t>
  </si>
  <si>
    <t>Boat Price</t>
  </si>
  <si>
    <t>Optional Price</t>
  </si>
  <si>
    <t>CONFIGURED BOAT</t>
  </si>
  <si>
    <t>ITA</t>
  </si>
  <si>
    <t>FUNZIONALITA'</t>
  </si>
  <si>
    <t>LISTINO</t>
  </si>
  <si>
    <t>OFFERTA</t>
  </si>
  <si>
    <t>BARCA CONFIGURATA</t>
  </si>
  <si>
    <t>Colore Scafo</t>
  </si>
  <si>
    <t>Colore Coperta</t>
  </si>
  <si>
    <t>Fughe Teak</t>
  </si>
  <si>
    <t>Hull Colour</t>
  </si>
  <si>
    <t>Deck Colour</t>
  </si>
  <si>
    <t>Teak Caulking</t>
  </si>
  <si>
    <t>ESP</t>
  </si>
  <si>
    <t>FRA</t>
  </si>
  <si>
    <t>COLORAZIONI E VERNICIATURE</t>
  </si>
  <si>
    <t>PREZZO BARCA</t>
  </si>
  <si>
    <t>Prezzo Optional</t>
  </si>
  <si>
    <t>I prezzi sono intesi per la consegna dello yacht franco-fabbrica. Le tasse e le tasse del paese di destinazione finale dello yacht, se presenti, non sono incluse. Qualora l'Acquirente abbia la propria residenza o sede all'interno della Comunità Europea, il motoryacht, dopo la consegna, dovrà immediatamente lasciare lo Stato italiano con prova indiscutibile. I limiti di fornitura sono secondo la specifica tecnica (edizione in vigore) e comprendono la decorazione interna standard. Il Costruttore si riserva il diritto di modificare, in qualsiasi momento e senza preavviso, i prezzi, i limiti di fornitura e le specifiche tecniche. Il prezzo degli articoli opzionali verrà definito in base al listino applicabile in vigore al momento della scadenza della configurazione.</t>
  </si>
  <si>
    <t xml:space="preserve">Totale </t>
  </si>
  <si>
    <t>PAINTINGS</t>
  </si>
  <si>
    <t>COLORES Y PINTURAS</t>
  </si>
  <si>
    <t>FUNCIONALIDADES</t>
  </si>
  <si>
    <t>OFERTA</t>
  </si>
  <si>
    <t>BOAT PRICE</t>
  </si>
  <si>
    <t>PRECIO BARCO</t>
  </si>
  <si>
    <t>BARCO CONFIGURADO</t>
  </si>
  <si>
    <t>Los precios están destinados a la entrega del yate en fábrica. Los impuestos y tasas de cualquier país de destino final del yate, si corresponde, no están incluidos. Si el Comprador tiene su residencia o sede dentro de la Comunidad Europea, el yate, después de la entrega, deberá abandonar inmediatamente el Estado italiano con una prueba indiscutible. Los límites de suministro son según ficha técnica (edición vigente) e incluyen la decoración interior estándar. El Constructor se reserva el derecho de modificar, en cualquier momento y sin previo aviso, los precios, los límites de suministro y las especificaciones técnicas. Los precios de los artículos opcionales se definirán de acuerdo con la lista de precios aplicable vigente en el momento de la fecha límite de configuración.</t>
  </si>
  <si>
    <t>Total</t>
  </si>
  <si>
    <t>FONCTIONNALITÉ'</t>
  </si>
  <si>
    <t>OFFRE</t>
  </si>
  <si>
    <t>PRIX BATEAU</t>
  </si>
  <si>
    <t>BATEAU CONFIGURÉ</t>
  </si>
  <si>
    <t>COULEURS ET PEINTURE</t>
  </si>
  <si>
    <t>Les prix sont destinés à la livraison du bateau départ usine. Les taxes et droits de douane du pays de destination finale du bateau, le cas échéant, ne sont pas inclus. Si l'Acheteur a sa résidence ou son siège social dans la Communauté européenne, le bateau à moteur, après livraison, doit immédiatement quitter l'État italien avec une preuve irréfutable. Les limites d'approvisionnement sont conformes à la spécification technique (édition actuelle) et incluent la décoration intérieure standard. Le Fabricant se réserve le droit de modifier les prix, les limites d'approvisionnement et les spécifications techniques à tout moment et sans préavis. Le prix des éléments optionnels sera déterminé selon la liste de prix applicable en vigueur au moment de l'expiration de la configuration.</t>
  </si>
  <si>
    <t>Precio Barco</t>
  </si>
  <si>
    <t>Prix bateau</t>
  </si>
  <si>
    <t>Prix options</t>
  </si>
  <si>
    <t>Couleur de coque</t>
  </si>
  <si>
    <t>Couleur du pont</t>
  </si>
  <si>
    <t>Color del casco</t>
  </si>
  <si>
    <t>Calafateo de teca</t>
  </si>
  <si>
    <t>FONCTIONNALITÉ</t>
  </si>
  <si>
    <t>LINGUA:</t>
  </si>
  <si>
    <t>LANGUAGE:</t>
  </si>
  <si>
    <t>LANGUE:</t>
  </si>
  <si>
    <t>SCONTO</t>
  </si>
  <si>
    <t>DISCOUNT</t>
  </si>
  <si>
    <t>DESCUENTO</t>
  </si>
  <si>
    <t>REMISE</t>
  </si>
  <si>
    <t>Couleur de calfeutrage du teck</t>
  </si>
  <si>
    <t>IDIOMA:</t>
  </si>
  <si>
    <t>Precio Extras</t>
  </si>
  <si>
    <t>Color de la cubierta</t>
  </si>
  <si>
    <t>Certificato CE e dichiarazione di conformità</t>
  </si>
  <si>
    <t>CE Certificate and declaration of Conformity</t>
  </si>
  <si>
    <t>Certificat CE et declaration de conformité</t>
  </si>
  <si>
    <t>Certificado CE y declaration de Conformidad</t>
  </si>
  <si>
    <t>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t>
  </si>
  <si>
    <t>MOTORIZZAZIONE ALTERNATIVA</t>
  </si>
  <si>
    <t>ALTERNATIVE ENGINES</t>
  </si>
  <si>
    <t>MOTORES ALTERNATIVOS</t>
  </si>
  <si>
    <t>MOTEURS ALTERNATIFS</t>
  </si>
  <si>
    <t>-/-</t>
  </si>
  <si>
    <t>Antivegetativa</t>
  </si>
  <si>
    <t>Contacatena</t>
  </si>
  <si>
    <t>Chain counter</t>
  </si>
  <si>
    <t>Contador de cadena</t>
  </si>
  <si>
    <t>Luci subacquee di poppa (n°2)</t>
  </si>
  <si>
    <t>Aft underwater lights (nb 2)</t>
  </si>
  <si>
    <t>Luces subacuáticas de popa (n°2)</t>
  </si>
  <si>
    <t>Feux sous-marins de poupe (n°2)</t>
  </si>
  <si>
    <t>Copertura per trasporto</t>
  </si>
  <si>
    <t>Transport cover</t>
  </si>
  <si>
    <t>Couverture de transport</t>
  </si>
  <si>
    <t>Funda de transporte</t>
  </si>
  <si>
    <t>ESTERNI</t>
  </si>
  <si>
    <t>INTERNI</t>
  </si>
  <si>
    <t>INTERIORES</t>
  </si>
  <si>
    <t>INTÉRIEUR</t>
  </si>
  <si>
    <t>INTERIORS</t>
  </si>
  <si>
    <t>TRASPORTO</t>
  </si>
  <si>
    <t>TRANSPORTATION</t>
  </si>
  <si>
    <t>TRANSPORTE</t>
  </si>
  <si>
    <t>TRANSPORT</t>
  </si>
  <si>
    <t>EXTERIORS</t>
  </si>
  <si>
    <t>EXTERIORES</t>
  </si>
  <si>
    <t>EXTÉRIEURS</t>
  </si>
  <si>
    <t>Antifouling Paint</t>
  </si>
  <si>
    <t>Antifouling pintura</t>
  </si>
  <si>
    <t>LISTINO EU</t>
  </si>
  <si>
    <t>EU PRICE LIST</t>
  </si>
  <si>
    <t>EU LISTADO</t>
  </si>
  <si>
    <t>EU TARIFS</t>
  </si>
  <si>
    <t>#</t>
  </si>
  <si>
    <t>Trasporto Franco Varazze</t>
  </si>
  <si>
    <t>Transport to Varazze</t>
  </si>
  <si>
    <t>Transporte a Varazze</t>
  </si>
  <si>
    <t>Transport à Varazze</t>
  </si>
  <si>
    <t>Trasporto Franco Napoli</t>
  </si>
  <si>
    <t>Transporte a Napoli</t>
  </si>
  <si>
    <t>Transport à Naples</t>
  </si>
  <si>
    <t>Transport to Naples</t>
  </si>
  <si>
    <t>Trasporto Franco Lignano</t>
  </si>
  <si>
    <t>Transport to Lignano</t>
  </si>
  <si>
    <t>Transporte a Lignano</t>
  </si>
  <si>
    <t>Transport à Lignano</t>
  </si>
  <si>
    <t>CONFIGURAZIONE BARCA</t>
  </si>
  <si>
    <t>BOAT CONFIGURATION</t>
  </si>
  <si>
    <t>CONFIGURACIÓN DEL BARCO</t>
  </si>
  <si>
    <t>CONFIGURATION DU BATEAU</t>
  </si>
  <si>
    <t>Telo bagno 170x130 acquamarina logato RY 500 gr/mq</t>
  </si>
  <si>
    <t>Bath towel 170x130 aquamarine with RY logo 500 gr/sm</t>
  </si>
  <si>
    <t>Toalla de baño 170x130 aguamarina con logo RY 500 gr/mc</t>
  </si>
  <si>
    <t>Serviette de bain 170x130 aigue-marine avec logo RY 500 gr/mc</t>
  </si>
  <si>
    <t>Cuscini 40x40 acquamarina logato RY (coppia)</t>
  </si>
  <si>
    <t>40x40 aquamarine cushions with RY logo (couple)</t>
  </si>
  <si>
    <t>Cojines 40x40 aguamarina con logo RY (pareja)</t>
  </si>
  <si>
    <t>Coussins 40x40 aigue-marine avec logo RY (couple)</t>
  </si>
  <si>
    <t>DAYTONA 35 BOW-RIDER FUORI BORDO (2x300 CV-202 kW VERADO V8)</t>
  </si>
  <si>
    <t>DAYTONA 35 BOW-RIDER OUTBOARD (2x300 HP-202 kW VERADO V8)</t>
  </si>
  <si>
    <t>DAYTONA 35 BOW-RIDER FUERABORDA (2x300 CV-202 kW VERADO V8)</t>
  </si>
  <si>
    <t>DAYTONA 35 BOW-RIDER HORS-BORD (2x300 CV-202 kW VERADO V8)</t>
  </si>
  <si>
    <t>Stainless steel 15 Kg Anchor - Upgrade</t>
  </si>
  <si>
    <t>Ancla 15 Kg en acero inoxidable - Actualizaciòn</t>
  </si>
  <si>
    <t>Acre en acier inoxidable de 15 Kg - Upgrade</t>
  </si>
  <si>
    <t>Ancora inox da 15 Kg - Upgrade</t>
  </si>
  <si>
    <t>Bimini Top tela</t>
  </si>
  <si>
    <t>Bimini Top en toile</t>
  </si>
  <si>
    <t>BiminiTop de lona</t>
  </si>
  <si>
    <t>Bimini Top Canvas</t>
  </si>
  <si>
    <t>Bimini Top Vetroresina</t>
  </si>
  <si>
    <t>Bimini Top Fiberglass</t>
  </si>
  <si>
    <t>Toldo Bimini de fibra de vidrio</t>
  </si>
  <si>
    <t>Bimini Top en fibre de verre</t>
  </si>
  <si>
    <t>Fornello aggiuntivo (totale 2)</t>
  </si>
  <si>
    <t>Estufa adicional (total 2)</t>
  </si>
  <si>
    <t>Additional stove (total 2)</t>
  </si>
  <si>
    <t>Poêle supplémentaire (total 2)</t>
  </si>
  <si>
    <t>Joystick ormeggio, autopilota, ancora elettronica</t>
  </si>
  <si>
    <t>Joystick, autopilot, electronic anchor</t>
  </si>
  <si>
    <t>Joystick, pilote automatique, ancre électronique</t>
  </si>
  <si>
    <t>Joystick, piloto automático, ancla electrónica.</t>
  </si>
  <si>
    <t>Mobile interno (no divano)</t>
  </si>
  <si>
    <t>Móvil interno (sin sofá)</t>
  </si>
  <si>
    <t>Internal furnirure (no sofa)</t>
  </si>
  <si>
    <t>Motori di colore bianco</t>
  </si>
  <si>
    <t>White engines</t>
  </si>
  <si>
    <t>Motores blancos</t>
  </si>
  <si>
    <t>Teli frontali e laterali trasparenti</t>
  </si>
  <si>
    <t>Transparent front and side covers</t>
  </si>
  <si>
    <t>Hojas frontales y laterales transparentes</t>
  </si>
  <si>
    <t>Tauds latérales et frontales transparent</t>
  </si>
  <si>
    <t>Aft sun canopy (extension) with 2 steel poles (black)</t>
  </si>
  <si>
    <t>Tendalino prendisole di poppa (estensione) con 2 pali in acciaio (neri)</t>
  </si>
  <si>
    <t>Toldo de popa (extensión) con 2 postes en acero (negro)</t>
  </si>
  <si>
    <t>Plancette di poppa con scala a scomparsa (come D35)</t>
  </si>
  <si>
    <t>Stern platforms with retractable ladder (like D35)</t>
  </si>
  <si>
    <t>Plataformas de popa con escalera retráctil (como D35)</t>
  </si>
  <si>
    <t>Plateformes arrière avec échelle escamotable (comme D35)</t>
  </si>
  <si>
    <t>DEU</t>
  </si>
  <si>
    <t>DAYTONA 34 AUSSENBORDMOTOR (2x300 PS-202 kW VERADO V8)</t>
  </si>
  <si>
    <t>DAYTONA 35 BOW-RIDER AUSSENBORD (2x300 PS-202 kW VERADO V8)</t>
  </si>
  <si>
    <t>EU-PREISE</t>
  </si>
  <si>
    <t>ALTERNATIVE MOTOREN</t>
  </si>
  <si>
    <t>FARBEN UND LACKE</t>
  </si>
  <si>
    <t>FUNKTIONALITÄT</t>
  </si>
  <si>
    <t>AUSSENBEREICH</t>
  </si>
  <si>
    <t>INNERE</t>
  </si>
  <si>
    <t>ANGEBOT</t>
  </si>
  <si>
    <t>BOOTSPREIS</t>
  </si>
  <si>
    <t>KONFIGURIERTES BOOT</t>
  </si>
  <si>
    <t>RABATT</t>
  </si>
  <si>
    <t>Die Preise gelten für die Lieferung des Bootes ab Werk. Gegebenenfalls anfallende Steuern und Zölle des endgültigen Bestimmungslandes des Bootes sind nicht enthalten. Wenn der Käufer seinen Wohnsitz oder Sitz in der Europäischen Gemeinschaft hat, muss das Motorboot nach der Lieferung unverzüglich den italienischen Staat mit unwiderlegbaren Beweisen verlassen. Die Liefergrenzen richten sich nach der technischen Spezifikation (aktuelle Ausgabe) und umfassen die Standard-Innenausstattung. Der Hersteller behält sich das Recht vor, Preise, Liefergrenzen und technische Spezifikationen jederzeit und ohne Vorankündigung zu ändern. Der Preis für optionale Artikel richtet sich nach der zum Zeitpunkt des Ablaufs der Konfiguration gültigen Preisliste.</t>
  </si>
  <si>
    <t>Edelstahl-Acre von 15 kg – Upgrade</t>
  </si>
  <si>
    <t>Antifouling-Farbe</t>
  </si>
  <si>
    <t>Kanalzähler</t>
  </si>
  <si>
    <t>Bugstrahlruder</t>
  </si>
  <si>
    <t>Zusätzliche Pfanne (insgesamt 2)</t>
  </si>
  <si>
    <t>Warmwassersystem</t>
  </si>
  <si>
    <t>Joystick, Autopilot, elektronischer Anker</t>
  </si>
  <si>
    <t>Bimini-Top aus Segeltuch</t>
  </si>
  <si>
    <t>Bimini-Top aus Fiberglas</t>
  </si>
  <si>
    <t>Konsolen-WLAN-Ladegerät (integriert)</t>
  </si>
  <si>
    <t>Kissen 40x40 Aquamarin mit RY-Logo (Paar)</t>
  </si>
  <si>
    <t>Badetuch Aquamarin 170x130 mit RY-Logo 500 gr/mc</t>
  </si>
  <si>
    <t>Unterwasser-Hecklichter (Nr. 2)</t>
  </si>
  <si>
    <t>Weiße Motoren</t>
  </si>
  <si>
    <t>Heckplattformen mit ausziehbarer Leiter (wie D35)</t>
  </si>
  <si>
    <t>Transparente Seiten- und Frontmarkisen</t>
  </si>
  <si>
    <t>Hecksonnenmarkise (Verlängerung) mit 2 Stahlmasten (schwarz)</t>
  </si>
  <si>
    <t>Internes Mobilgerät (kein Sofa)</t>
  </si>
  <si>
    <t>CE-Zertifikat und Konformitätserklärung</t>
  </si>
  <si>
    <t>Transportabdeckung</t>
  </si>
  <si>
    <t>Transport in Lignano</t>
  </si>
  <si>
    <t>Transport in Neapel</t>
  </si>
  <si>
    <t>Transport in Varazze</t>
  </si>
  <si>
    <t>Bootspreis</t>
  </si>
  <si>
    <t>Preisoptionen</t>
  </si>
  <si>
    <t>Gesamt</t>
  </si>
  <si>
    <t>Rumpffarbe</t>
  </si>
  <si>
    <t>Brückenfarbe</t>
  </si>
  <si>
    <t>Farbe zum Abdichten von Teakholz</t>
  </si>
  <si>
    <t>Innenfarbe</t>
  </si>
  <si>
    <t>Außenfarbe</t>
  </si>
  <si>
    <t>BOOTSKONFIGURATION</t>
  </si>
  <si>
    <t>SPRACHE:</t>
  </si>
  <si>
    <t>Prezzo Barca IVA Esclusa</t>
  </si>
  <si>
    <t>LISTINO (IVA ESCLUSA)</t>
  </si>
  <si>
    <t>PRICE LIST (VAT EXCLUDED)</t>
  </si>
  <si>
    <t>LISTADO (VAT EXCUIDO)</t>
  </si>
  <si>
    <t>TARIF (HORS TAXES)</t>
  </si>
  <si>
    <t>NETTO (IVA ESCLUSA)</t>
  </si>
  <si>
    <t>NET PRICE  (VAT EXCLUDED)</t>
  </si>
  <si>
    <t>PRECIO NETO (VAT EXCUIDO)</t>
  </si>
  <si>
    <t>PRIX NET (HORS TAXES)</t>
  </si>
  <si>
    <t>Verniciatura metallizzata scafo e coperta</t>
  </si>
  <si>
    <t>Hull and Deck metallic painting</t>
  </si>
  <si>
    <t xml:space="preserve">Pintura metalizado de casco y cubierta </t>
  </si>
  <si>
    <t>Metallische Rumpf- und Deckfarbe</t>
  </si>
  <si>
    <t>NETTOPREIS (OHNE MWST.)</t>
  </si>
  <si>
    <t>PREISLISTE  (OHNE MWST.)</t>
  </si>
  <si>
    <t>Colore Rivestimenti Esterni</t>
  </si>
  <si>
    <t>Exterior Upholstery Color</t>
  </si>
  <si>
    <t>Color Tapizado exterior</t>
  </si>
  <si>
    <t>Colore Rivestimenti Interni</t>
  </si>
  <si>
    <t>Interior Upholstery Color</t>
  </si>
  <si>
    <t>Color Tapizado Interior</t>
  </si>
  <si>
    <t>Invaso per trasporto via nave</t>
  </si>
  <si>
    <t>Cradle for transport by ship</t>
  </si>
  <si>
    <t>Cuna para transporte en barco.</t>
  </si>
  <si>
    <t>Berceau pour transport par bateau</t>
  </si>
  <si>
    <t>Wiege für den Transport per Schiff</t>
  </si>
  <si>
    <t>Aria condizionata mediterranea 7K BTU</t>
  </si>
  <si>
    <t>Air conditioning mediterranean 7K BTU</t>
  </si>
  <si>
    <t>Aire acondicionado Mediterráneo de 7K BTU</t>
  </si>
  <si>
    <t>Climatisation méditerranéen 7K BTU</t>
  </si>
  <si>
    <t>Mediterrane Klimaanlage 7K BTU</t>
  </si>
  <si>
    <t>Impianto acqua calda 20 lt</t>
  </si>
  <si>
    <t>Energy pack (Batterie 5x200 Ah.; caricabatterie/1nverter 2000W)</t>
  </si>
  <si>
    <t>Upgrade Radio Fusion (Ampli, subwoofer, upgrade casse)</t>
  </si>
  <si>
    <t>Cappe di chiusrura (blocco cucina, sedute guida, cruscotto)</t>
  </si>
  <si>
    <t>Luci cortesia camminamenti (6 luci)</t>
  </si>
  <si>
    <t>Lumières sous-marines latérales (n°2)</t>
  </si>
  <si>
    <t>Luces subacuáticas laterales (n°2)</t>
  </si>
  <si>
    <t>Side underwater lights (n°2)</t>
  </si>
  <si>
    <t>Luci subacquee laterali (n°2)</t>
  </si>
  <si>
    <t>Frigorifero 50 lt</t>
  </si>
  <si>
    <t>Hot water system 20 lts</t>
  </si>
  <si>
    <t>Sistema de agua caliente 20 lt</t>
  </si>
  <si>
    <t>Système d'eau chaude 20 lt</t>
  </si>
  <si>
    <t>Bow thruster one/off</t>
  </si>
  <si>
    <t>Hélice de proa one/off</t>
  </si>
  <si>
    <t>Propulseur d'étrave one/off</t>
  </si>
  <si>
    <t>Elica di prua one/off</t>
  </si>
  <si>
    <t>Energy pack (5x200 Ah batteries; charger/1nverter 2000W)</t>
  </si>
  <si>
    <t>Paquete de energía (5 baterías de 200 Ah; cargador/1 inversor de 2000 W)</t>
  </si>
  <si>
    <t>Pack énergie (5x200 Ah batteries; chargeur/1 onduleur 2000W)</t>
  </si>
  <si>
    <t>Energiepaket (5x200 Ah Akkus; Ladegerät/1 Wechselrichter 2000W)</t>
  </si>
  <si>
    <t>Generatore 3,5 kW + serbatoio aggiuntivo diesel</t>
  </si>
  <si>
    <t>3,5 kW Generator + zusätzlicher Dieseltank</t>
  </si>
  <si>
    <t>Générateur 3,5 kW + réservoir diesel supplémentaire</t>
  </si>
  <si>
    <t>Generador de 3,5 kW + depósito de diésel adicional</t>
  </si>
  <si>
    <t>3.5 kW generator + additional diesel tank</t>
  </si>
  <si>
    <t>Radio Fusion Upgrade (Amp, subwoofer, speaker upgrade)</t>
  </si>
  <si>
    <t>Radio Fusion Upgrade (Verstärker, Subwoofer, Lautsprecher-Upgrade)</t>
  </si>
  <si>
    <t>Actualización de Radio Fusion (upgrade amplificador, subwoofer y altavoces)</t>
  </si>
  <si>
    <t>Verschließbare Hauben (Küchenblock, Fahrersitze, Armaturenbrett)</t>
  </si>
  <si>
    <t>Fermeture des capots (bloc cuisine, sièges conducteur, tableau de bord)</t>
  </si>
  <si>
    <t>Cierre de capós (bloque de cocina, asientos del conductor, salpicadero)</t>
  </si>
  <si>
    <t>Closing hoods (kitchen block, driver's seats, dashboard)</t>
  </si>
  <si>
    <t>Courtesy lights side decks (6 lights)</t>
  </si>
  <si>
    <t>Luces de cortesía pasillos laterales (6 luces)</t>
  </si>
  <si>
    <t>Innenbeleuchtung für den seitlichen Gehweg (6)</t>
  </si>
  <si>
    <t>Bug-Sonnenmarkise mit 2 Stahlpfosten (schwarz) (D34)</t>
  </si>
  <si>
    <t>50-Liter-Kühlschrank</t>
  </si>
  <si>
    <t>Réfrigérateur 50 litres</t>
  </si>
  <si>
    <t>50 Lts Fridge</t>
  </si>
  <si>
    <t>Fish Finder passante GDT™ 43 con lettore temperatura</t>
  </si>
  <si>
    <t>Pass-through Fish Finder GDT™ 43 with temperature reader</t>
  </si>
  <si>
    <t>Sonda de peces de paso con lector de temperatura GDT™ 43</t>
  </si>
  <si>
    <t>Durchreiche-Fischfinder mit Temperaturleser GDT™ 43</t>
  </si>
  <si>
    <t>Autopilot</t>
  </si>
  <si>
    <t>Piloto automático</t>
  </si>
  <si>
    <t>Pilote automatique</t>
  </si>
  <si>
    <t>Pilota automatico (Garmin)</t>
  </si>
  <si>
    <t>Caricatore wireless sedile (incasso)</t>
  </si>
  <si>
    <t>Belw-seat wireless charger (box)</t>
  </si>
  <si>
    <t>Cargador wireless de consola (integrado)</t>
  </si>
  <si>
    <t>Chargeur wireless sous-siege (intégré)</t>
  </si>
  <si>
    <t>Lumières de courtoisie passerelles latérales (6)</t>
  </si>
  <si>
    <t>Moteurs blancs</t>
  </si>
  <si>
    <t>Taud de soleil arrière (extension) avec 2 mâts en acier (noirs)</t>
  </si>
  <si>
    <t>Mobilier interne (pas de sofa)</t>
  </si>
  <si>
    <t>Couleur tapiserie Interieure</t>
  </si>
  <si>
    <t>Couleur tapiserie exterieure</t>
  </si>
  <si>
    <t>Peinture de coque et pont métallisé</t>
  </si>
  <si>
    <t>Cancelletti di poppa con logo RY</t>
  </si>
  <si>
    <t>Portillons arrières avec logo RY</t>
  </si>
  <si>
    <t>Puertas de popa con el logotipo de RY</t>
  </si>
  <si>
    <t>Stern gates with RY logo</t>
  </si>
  <si>
    <t>Heckklappen mit RY-Logo</t>
  </si>
  <si>
    <t>Adeguamento normative Svizzere</t>
  </si>
  <si>
    <t>Adaptation to Swiss regulations</t>
  </si>
  <si>
    <t>Adaptación a la normativa suiza</t>
  </si>
  <si>
    <t>Adaptation à la réglementation suisse</t>
  </si>
  <si>
    <t>Anpassung an Schweizer Vorschriften</t>
  </si>
  <si>
    <t>Rev 13-5-25</t>
  </si>
  <si>
    <t>DAYTONA 35 CLASSIC FUORI BORDO (2x300 CV-202 kW VERADO V8)</t>
  </si>
  <si>
    <t>DAYTONA 35 CLASSIC OUTBOARD (2x300 HP-202 kW VERADO V8)</t>
  </si>
  <si>
    <t>DAYTONA 35 CLASSIC FUERABORDA (2x300 CV-202 kW VERADO V8)</t>
  </si>
  <si>
    <t>DAYTONA 35 CLASSIC HORS-BORD (2x300 CV-202 kW VERADO V8)</t>
  </si>
  <si>
    <t>Gennaio 2026</t>
  </si>
  <si>
    <t>January 2026</t>
  </si>
  <si>
    <t>Enero 2026</t>
  </si>
  <si>
    <t>Janvier 2026</t>
  </si>
  <si>
    <t>Januar 2026</t>
  </si>
  <si>
    <t>Ponte in teak sintetico (Flexiteek®) anzichè in gomma</t>
  </si>
  <si>
    <t>Ponte in teak synthetic (Flexiteek®) anzichè in rubber</t>
  </si>
  <si>
    <t>Ponte en teca sintética (Flexiteek®) anzichè en caucho</t>
  </si>
  <si>
    <t>Ponte en teck synthétique (Flexiteek®) au lieu de la gomme</t>
  </si>
  <si>
    <t>Deck aus synthetischem Teakholz (Flexiteek®) aus Gummi</t>
  </si>
  <si>
    <t>Ponte in teak massello anzichè in gomma</t>
  </si>
  <si>
    <t>Deck in full teak instead of rubber</t>
  </si>
  <si>
    <t>Ponte en teca maciza anzichè en caucho</t>
  </si>
  <si>
    <t>Pont en teck massif au lieu de la gomme</t>
  </si>
  <si>
    <t>Deck aus massivem Teakholz statt Gummi</t>
  </si>
  <si>
    <t>Tendalino di prua con 2 montanti in acciaio (nero) (classic)</t>
  </si>
  <si>
    <t>Bow sun awning with 2 steel posts (black) (classic)</t>
  </si>
  <si>
    <t>Toldo de sol de proa con 2 postes en acero (negro) (classic)</t>
  </si>
  <si>
    <t>Taud de soleil avant avec 2 poteaux en acier (noirs) (classic)</t>
  </si>
  <si>
    <t>Tendalino di prua con 4 montanti in acciaio (nero) (Bow Rider)</t>
  </si>
  <si>
    <t>Bow awning with 4 steel posts (black) (Bow Rider)</t>
  </si>
  <si>
    <t>Toldo de proa con 4 postes de acero (negro) (Bow Rider)</t>
  </si>
  <si>
    <t>Auvent à proue avec 4 poteaux en acier (noir) (Bow Rider)</t>
  </si>
  <si>
    <t>Bugmarkise mit 4 Stahlpfosten (schwarz) (Bow Rider)</t>
  </si>
  <si>
    <t>Antifouling deux couches avec primaire d’accrochage</t>
  </si>
  <si>
    <t>Compteur de chaîne avec commande guideau intégrée</t>
  </si>
  <si>
    <t>Sondeur de pêche  à sonde traversante avec lecteur de température</t>
  </si>
  <si>
    <t>Up grade Radio Fusion  (ampli, caisson de basses, mise à niveau des haut-parleurs)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</si>
</sst>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0\ &quot;€&quot;;\-#,##0\ &quot;€&quot;"/>
    <numFmt numFmtId="44" formatCode="_-* #,##0.00\ &quot;€&quot;_-;\-* #,##0.00\ &quot;€&quot;_-;_-* &quot;-&quot;??\ &quot;€&quot;_-;_-@_-"/>
    <numFmt numFmtId="43" formatCode="_-* #,##0.00_-;\-* #,##0.00_-;_-* &quot;-&quot;??_-;_-@_-"/>
    <numFmt numFmtId="164" formatCode="_-* #,##0_-;\-* #,##0_-;_-* &quot;-&quot;??_-;_-@_-"/>
    <numFmt numFmtId="165" formatCode="#,##0.00\ &quot;€&quot;"/>
    <numFmt numFmtId="166" formatCode="_-[$$-409]* #,##0.00_ ;_-[$$-409]* \-#,##0.00\ ;_-[$$-409]* &quot;-&quot;??_ ;_-@_ "/>
    <numFmt numFmtId="167" formatCode="_-* #,##0.00\ [$€-410]_-;\-* #,##0.00\ [$€-410]_-;_-* &quot;-&quot;??\ [$€-410]_-;_-@_-"/>
    <numFmt numFmtId="168" formatCode="_-* #,##0\ &quot;€&quot;_-;\-* #,##0\ &quot;€&quot;_-;_-* &quot;-&quot;??\ &quot;€&quot;_-;_-@_-"/>
    <numFmt numFmtId="169" formatCode="_-* #,##0\ [$€-410]_-;\-* #,##0\ [$€-410]_-;_-* &quot;-&quot;??\ [$€-410]_-;_-@_-"/>
  </numFmts>
  <fonts count="28">
    <font>
      <sz val="11"/>
      <color theme="1"/>
      <name val="Calibri"/>
      <family val="2"/>
      <scheme val="minor"/>
    </font>
    <font>
      <sz val="11"/>
      <color theme="1"/>
      <name val="Calibri"/>
      <family val="2"/>
      <scheme val="minor"/>
    </font>
    <font>
      <b/>
      <sz val="11"/>
      <color theme="0"/>
      <name val="Calibri"/>
      <family val="2"/>
      <scheme val="minor"/>
    </font>
    <font>
      <sz val="8"/>
      <name val="Calibri"/>
      <family val="2"/>
      <scheme val="minor"/>
    </font>
    <font>
      <sz val="11"/>
      <name val="Calibri"/>
      <family val="2"/>
      <scheme val="minor"/>
    </font>
    <font>
      <sz val="11"/>
      <color theme="1"/>
      <name val="Century Gothic"/>
      <family val="2"/>
    </font>
    <font>
      <sz val="11"/>
      <color indexed="8"/>
      <name val="Century Gothic"/>
      <family val="2"/>
    </font>
    <font>
      <b/>
      <sz val="12"/>
      <color theme="0"/>
      <name val="Calibri"/>
      <family val="2"/>
      <scheme val="minor"/>
    </font>
    <font>
      <sz val="10"/>
      <color theme="1"/>
      <name val="Calibri"/>
      <family val="2"/>
      <scheme val="minor"/>
    </font>
    <font>
      <sz val="11"/>
      <color theme="1"/>
      <name val="NeueHaasUnicaW06-Light"/>
      <family val="2"/>
    </font>
    <font>
      <sz val="10"/>
      <color theme="1"/>
      <name val="NeueHaasUnicaW06-Light"/>
      <family val="2"/>
    </font>
    <font>
      <b/>
      <sz val="10"/>
      <color theme="0"/>
      <name val="NeueHaasUnicaW06-Light"/>
      <family val="2"/>
    </font>
    <font>
      <sz val="10"/>
      <name val="NeueHaasUnicaW06-Light"/>
      <family val="2"/>
    </font>
    <font>
      <b/>
      <sz val="10"/>
      <color theme="1"/>
      <name val="NeueHaasUnicaW06-Light"/>
      <family val="2"/>
    </font>
    <font>
      <b/>
      <sz val="14"/>
      <color theme="1"/>
      <name val="NeueHaasUnicaW06-Medium"/>
      <family val="2"/>
    </font>
    <font>
      <sz val="8"/>
      <name val="NeueHaasUnicaW06-Light"/>
      <family val="2"/>
    </font>
    <font>
      <b/>
      <sz val="12"/>
      <name val="NeueHaasUnicaW06-Light"/>
      <family val="2"/>
    </font>
    <font>
      <b/>
      <sz val="10"/>
      <name val="NeueHaasUnicaW06-Light"/>
      <family val="2"/>
    </font>
    <font>
      <b/>
      <sz val="11"/>
      <name val="Calibri"/>
      <family val="2"/>
      <scheme val="minor"/>
    </font>
    <font>
      <b/>
      <sz val="11"/>
      <color theme="1"/>
      <name val="Calibri"/>
      <family val="2"/>
      <scheme val="minor"/>
    </font>
    <font>
      <sz val="10"/>
      <color theme="1"/>
      <name val="NeueHaasUnicaW06-Light"/>
    </font>
    <font>
      <b/>
      <sz val="10"/>
      <color theme="1"/>
      <name val="NeueHaasUnicaW06-Light"/>
    </font>
    <font>
      <sz val="11"/>
      <color rgb="FFFF0000"/>
      <name val="Calibri"/>
      <family val="2"/>
      <scheme val="minor"/>
    </font>
    <font>
      <b/>
      <sz val="10"/>
      <color rgb="FFFF0000"/>
      <name val="NeueHaasUnicaW06-Light"/>
      <family val="2"/>
    </font>
    <font>
      <b/>
      <sz val="11"/>
      <color rgb="FFFF0000"/>
      <name val="Calibri"/>
      <family val="2"/>
      <scheme val="minor"/>
    </font>
    <font>
      <strike/>
      <sz val="11"/>
      <name val="Calibri"/>
      <family val="2"/>
      <scheme val="minor"/>
    </font>
    <font>
      <strike/>
      <sz val="11"/>
      <color theme="1"/>
      <name val="Calibri"/>
      <family val="2"/>
      <scheme val="minor"/>
    </font>
    <font>
      <strike/>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A7E6E0"/>
        <bgColor indexed="64"/>
      </patternFill>
    </fill>
    <fill>
      <patternFill patternType="solid">
        <fgColor indexed="13"/>
        <bgColor auto="1"/>
      </patternFill>
    </fill>
  </fills>
  <borders count="16">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17">
    <xf numFmtId="0" fontId="0" fillId="0" borderId="0" xfId="0"/>
    <xf numFmtId="0" fontId="0" fillId="0" borderId="0" xfId="0" applyAlignment="1">
      <alignment horizontal="center"/>
    </xf>
    <xf numFmtId="0" fontId="0" fillId="0" borderId="2" xfId="0" applyBorder="1" applyAlignment="1">
      <alignment horizontal="center"/>
    </xf>
    <xf numFmtId="0" fontId="0" fillId="0" borderId="2" xfId="0" applyBorder="1" applyAlignment="1">
      <alignment horizontal="left" vertical="center"/>
    </xf>
    <xf numFmtId="0" fontId="0" fillId="0" borderId="2" xfId="0" applyBorder="1" applyAlignment="1">
      <alignment horizontal="center" vertical="center"/>
    </xf>
    <xf numFmtId="0" fontId="0" fillId="3" borderId="0" xfId="0" applyFill="1"/>
    <xf numFmtId="0" fontId="5" fillId="0" borderId="0" xfId="0" applyFont="1" applyAlignment="1">
      <alignment horizontal="center"/>
    </xf>
    <xf numFmtId="0" fontId="5" fillId="0" borderId="0" xfId="0" applyFont="1"/>
    <xf numFmtId="0" fontId="5" fillId="3" borderId="0" xfId="0" applyFont="1" applyFill="1"/>
    <xf numFmtId="164" fontId="0" fillId="0" borderId="0" xfId="1" applyNumberFormat="1" applyFont="1" applyFill="1" applyAlignment="1">
      <alignment horizontal="center"/>
    </xf>
    <xf numFmtId="0" fontId="5" fillId="3" borderId="0" xfId="0" applyFont="1" applyFill="1" applyAlignment="1">
      <alignment horizontal="center"/>
    </xf>
    <xf numFmtId="0" fontId="0" fillId="3" borderId="0" xfId="0" applyFill="1" applyAlignment="1">
      <alignment horizontal="center"/>
    </xf>
    <xf numFmtId="0" fontId="4" fillId="0" borderId="2" xfId="0" applyFont="1" applyBorder="1" applyAlignment="1">
      <alignment horizontal="center" vertical="center"/>
    </xf>
    <xf numFmtId="165" fontId="6" fillId="0" borderId="2" xfId="1" applyNumberFormat="1" applyFont="1" applyFill="1" applyBorder="1" applyAlignment="1" applyProtection="1">
      <alignment horizontal="center" vertical="center"/>
      <protection hidden="1"/>
    </xf>
    <xf numFmtId="0" fontId="9" fillId="3" borderId="0" xfId="0" applyFont="1" applyFill="1"/>
    <xf numFmtId="0" fontId="10" fillId="0" borderId="2" xfId="0" applyFont="1" applyBorder="1" applyAlignment="1">
      <alignment horizontal="center"/>
    </xf>
    <xf numFmtId="0" fontId="8" fillId="0" borderId="0" xfId="0" applyFont="1"/>
    <xf numFmtId="0" fontId="10" fillId="0" borderId="2" xfId="0" applyFont="1" applyBorder="1" applyAlignment="1">
      <alignment horizontal="left" vertical="center"/>
    </xf>
    <xf numFmtId="0" fontId="12" fillId="0" borderId="2" xfId="0" applyFont="1" applyBorder="1" applyAlignment="1">
      <alignment horizontal="center"/>
    </xf>
    <xf numFmtId="0" fontId="8" fillId="2" borderId="0" xfId="0" applyFont="1" applyFill="1"/>
    <xf numFmtId="0" fontId="7" fillId="4" borderId="2" xfId="0" applyFont="1" applyFill="1" applyBorder="1" applyAlignment="1">
      <alignment horizontal="center" vertical="center"/>
    </xf>
    <xf numFmtId="0" fontId="17" fillId="5" borderId="1" xfId="0" applyFont="1" applyFill="1" applyBorder="1" applyAlignment="1">
      <alignment horizontal="center"/>
    </xf>
    <xf numFmtId="0" fontId="11" fillId="5" borderId="6" xfId="0" applyFont="1" applyFill="1" applyBorder="1" applyAlignment="1">
      <alignment horizontal="center"/>
    </xf>
    <xf numFmtId="0" fontId="17" fillId="5" borderId="2" xfId="0" applyFont="1" applyFill="1" applyBorder="1" applyAlignment="1">
      <alignment horizontal="center"/>
    </xf>
    <xf numFmtId="5" fontId="12" fillId="5" borderId="2" xfId="1" applyNumberFormat="1" applyFont="1" applyFill="1" applyBorder="1"/>
    <xf numFmtId="0" fontId="18" fillId="5" borderId="5" xfId="0" applyFont="1" applyFill="1" applyBorder="1" applyAlignment="1">
      <alignment horizontal="center"/>
    </xf>
    <xf numFmtId="0" fontId="18" fillId="5" borderId="2" xfId="0" applyFont="1" applyFill="1" applyBorder="1" applyAlignment="1">
      <alignment horizontal="center"/>
    </xf>
    <xf numFmtId="0" fontId="2" fillId="4" borderId="2" xfId="0" applyFont="1" applyFill="1" applyBorder="1" applyAlignment="1">
      <alignment horizontal="center"/>
    </xf>
    <xf numFmtId="49" fontId="0" fillId="3" borderId="2" xfId="0" applyNumberFormat="1" applyFill="1" applyBorder="1" applyAlignment="1">
      <alignment horizontal="center"/>
    </xf>
    <xf numFmtId="49" fontId="0" fillId="3" borderId="1" xfId="0" applyNumberFormat="1" applyFill="1" applyBorder="1" applyAlignment="1">
      <alignment horizontal="center"/>
    </xf>
    <xf numFmtId="49" fontId="0" fillId="3" borderId="3" xfId="0" applyNumberFormat="1" applyFill="1" applyBorder="1" applyAlignment="1">
      <alignment horizontal="center"/>
    </xf>
    <xf numFmtId="0" fontId="3" fillId="3" borderId="2" xfId="0" applyFont="1" applyFill="1" applyBorder="1" applyAlignment="1">
      <alignment vertical="center" wrapText="1"/>
    </xf>
    <xf numFmtId="0" fontId="3" fillId="3" borderId="2" xfId="0" applyFont="1" applyFill="1" applyBorder="1" applyAlignment="1">
      <alignment horizontal="left" vertical="center" wrapText="1"/>
    </xf>
    <xf numFmtId="0" fontId="19" fillId="3" borderId="0" xfId="0" applyFont="1" applyFill="1"/>
    <xf numFmtId="0" fontId="20" fillId="0" borderId="2" xfId="0" applyFont="1" applyBorder="1" applyAlignment="1">
      <alignment horizontal="left" vertical="center"/>
    </xf>
    <xf numFmtId="166" fontId="8" fillId="0" borderId="2" xfId="0" applyNumberFormat="1" applyFont="1" applyBorder="1"/>
    <xf numFmtId="0" fontId="0" fillId="0" borderId="2" xfId="0" quotePrefix="1" applyBorder="1" applyAlignment="1">
      <alignment horizontal="center" vertical="center"/>
    </xf>
    <xf numFmtId="0" fontId="4" fillId="0" borderId="2" xfId="0" applyFont="1" applyBorder="1" applyAlignment="1">
      <alignment horizontal="left" vertical="center" wrapText="1"/>
    </xf>
    <xf numFmtId="0" fontId="4" fillId="3" borderId="0" xfId="0" applyFont="1" applyFill="1"/>
    <xf numFmtId="0" fontId="4" fillId="0" borderId="0" xfId="0" applyFont="1"/>
    <xf numFmtId="44" fontId="10" fillId="0" borderId="2" xfId="3" applyFont="1" applyFill="1" applyBorder="1"/>
    <xf numFmtId="44" fontId="12" fillId="0" borderId="2" xfId="3" applyFont="1" applyFill="1" applyBorder="1"/>
    <xf numFmtId="44" fontId="10" fillId="2" borderId="2" xfId="3" applyFont="1" applyFill="1" applyBorder="1"/>
    <xf numFmtId="44" fontId="10" fillId="0" borderId="2" xfId="3" applyFont="1" applyBorder="1"/>
    <xf numFmtId="44" fontId="13" fillId="0" borderId="2" xfId="3" applyFont="1" applyBorder="1"/>
    <xf numFmtId="0" fontId="0" fillId="3" borderId="12" xfId="0" applyFill="1" applyBorder="1"/>
    <xf numFmtId="0" fontId="0" fillId="3" borderId="5" xfId="0" applyFill="1" applyBorder="1"/>
    <xf numFmtId="0" fontId="0" fillId="3" borderId="9" xfId="0" applyFill="1" applyBorder="1"/>
    <xf numFmtId="0" fontId="0" fillId="3" borderId="8" xfId="0" applyFill="1" applyBorder="1"/>
    <xf numFmtId="0" fontId="0" fillId="3" borderId="10" xfId="0" applyFill="1" applyBorder="1"/>
    <xf numFmtId="0" fontId="0" fillId="3" borderId="11" xfId="0" applyFill="1" applyBorder="1"/>
    <xf numFmtId="0" fontId="0" fillId="3" borderId="13" xfId="0" applyFill="1" applyBorder="1"/>
    <xf numFmtId="0" fontId="0" fillId="3" borderId="14" xfId="0" applyFill="1" applyBorder="1"/>
    <xf numFmtId="0" fontId="4" fillId="0" borderId="2" xfId="0" applyFont="1" applyBorder="1" applyAlignment="1">
      <alignment horizontal="left" vertical="center"/>
    </xf>
    <xf numFmtId="0" fontId="4" fillId="0" borderId="3" xfId="0" applyFont="1" applyBorder="1" applyAlignment="1">
      <alignment horizontal="left" vertical="center" wrapText="1"/>
    </xf>
    <xf numFmtId="49" fontId="19" fillId="3" borderId="3" xfId="0" applyNumberFormat="1" applyFont="1" applyFill="1" applyBorder="1" applyAlignment="1">
      <alignment horizontal="center"/>
    </xf>
    <xf numFmtId="0" fontId="19" fillId="0" borderId="2" xfId="0" applyFont="1" applyBorder="1" applyAlignment="1">
      <alignment horizontal="center" vertical="center"/>
    </xf>
    <xf numFmtId="0" fontId="18" fillId="0" borderId="2" xfId="0" applyFont="1" applyBorder="1" applyAlignment="1">
      <alignment horizontal="center" vertical="center"/>
    </xf>
    <xf numFmtId="0" fontId="19" fillId="0" borderId="2" xfId="0" applyFont="1" applyBorder="1" applyAlignment="1">
      <alignment horizontal="left" vertical="center"/>
    </xf>
    <xf numFmtId="0" fontId="19" fillId="0" borderId="2" xfId="0" applyFont="1" applyBorder="1"/>
    <xf numFmtId="169" fontId="16" fillId="0" borderId="2" xfId="3" applyNumberFormat="1" applyFont="1" applyFill="1" applyBorder="1" applyAlignment="1" applyProtection="1">
      <alignment horizontal="right"/>
      <protection hidden="1"/>
    </xf>
    <xf numFmtId="168" fontId="16" fillId="0" borderId="2" xfId="3" applyNumberFormat="1" applyFont="1" applyFill="1" applyBorder="1" applyAlignment="1" applyProtection="1">
      <alignment horizontal="right"/>
      <protection hidden="1"/>
    </xf>
    <xf numFmtId="44" fontId="19" fillId="3" borderId="2" xfId="0" applyNumberFormat="1" applyFont="1" applyFill="1" applyBorder="1"/>
    <xf numFmtId="9" fontId="8" fillId="0" borderId="2" xfId="2" applyFont="1" applyBorder="1"/>
    <xf numFmtId="0" fontId="7" fillId="4" borderId="6" xfId="0" applyFont="1" applyFill="1" applyBorder="1" applyAlignment="1">
      <alignment horizontal="center" vertical="center"/>
    </xf>
    <xf numFmtId="44" fontId="0" fillId="3" borderId="7" xfId="0" applyNumberFormat="1" applyFill="1" applyBorder="1"/>
    <xf numFmtId="0" fontId="0" fillId="0" borderId="2" xfId="0" applyBorder="1" applyAlignment="1">
      <alignment horizontal="left" vertical="center" wrapText="1"/>
    </xf>
    <xf numFmtId="0" fontId="0" fillId="0" borderId="7" xfId="0" applyBorder="1" applyAlignment="1">
      <alignment horizontal="left" vertical="center"/>
    </xf>
    <xf numFmtId="44" fontId="0" fillId="3" borderId="2" xfId="0" applyNumberFormat="1" applyFill="1" applyBorder="1"/>
    <xf numFmtId="44" fontId="0" fillId="3" borderId="0" xfId="0" applyNumberFormat="1" applyFill="1"/>
    <xf numFmtId="0" fontId="21" fillId="0" borderId="2" xfId="0" quotePrefix="1" applyFont="1" applyBorder="1" applyAlignment="1">
      <alignment horizontal="center" vertical="center"/>
    </xf>
    <xf numFmtId="0" fontId="22" fillId="3" borderId="0" xfId="0" applyFont="1" applyFill="1" applyAlignment="1">
      <alignment horizontal="center"/>
    </xf>
    <xf numFmtId="0" fontId="22" fillId="0" borderId="0" xfId="0" applyFont="1" applyAlignment="1">
      <alignment horizontal="center"/>
    </xf>
    <xf numFmtId="0" fontId="17" fillId="5" borderId="14" xfId="0" applyFont="1" applyFill="1" applyBorder="1" applyAlignment="1">
      <alignment horizontal="center"/>
    </xf>
    <xf numFmtId="0" fontId="4" fillId="0" borderId="2" xfId="0" quotePrefix="1" applyFont="1" applyBorder="1" applyAlignment="1">
      <alignment horizontal="center" vertical="center"/>
    </xf>
    <xf numFmtId="49" fontId="4" fillId="3" borderId="3" xfId="0" applyNumberFormat="1" applyFont="1" applyFill="1" applyBorder="1" applyAlignment="1">
      <alignment horizontal="center"/>
    </xf>
    <xf numFmtId="0" fontId="10" fillId="0" borderId="2" xfId="0" applyFont="1" applyBorder="1" applyAlignment="1">
      <alignment horizontal="center" vertical="center"/>
    </xf>
    <xf numFmtId="167" fontId="0" fillId="3" borderId="0" xfId="0" applyNumberFormat="1" applyFill="1"/>
    <xf numFmtId="9" fontId="0" fillId="3" borderId="0" xfId="0" applyNumberFormat="1" applyFill="1"/>
    <xf numFmtId="44" fontId="0" fillId="3" borderId="0" xfId="3" applyFont="1" applyFill="1"/>
    <xf numFmtId="0" fontId="11" fillId="4" borderId="2" xfId="0" applyFont="1" applyFill="1" applyBorder="1" applyAlignment="1">
      <alignment horizontal="center" wrapText="1"/>
    </xf>
    <xf numFmtId="0" fontId="11" fillId="4" borderId="1" xfId="0" applyFont="1" applyFill="1" applyBorder="1" applyAlignment="1">
      <alignment horizontal="center" vertical="center"/>
    </xf>
    <xf numFmtId="0" fontId="11" fillId="4" borderId="1" xfId="0" applyFont="1" applyFill="1" applyBorder="1" applyAlignment="1">
      <alignment horizontal="center" wrapText="1"/>
    </xf>
    <xf numFmtId="0" fontId="17" fillId="5" borderId="1" xfId="0" applyFont="1" applyFill="1" applyBorder="1" applyAlignment="1">
      <alignment horizontal="left"/>
    </xf>
    <xf numFmtId="0" fontId="17" fillId="5" borderId="2" xfId="0" applyFont="1" applyFill="1" applyBorder="1" applyAlignment="1">
      <alignment horizontal="left"/>
    </xf>
    <xf numFmtId="167" fontId="17" fillId="5" borderId="2" xfId="0" applyNumberFormat="1" applyFont="1" applyFill="1" applyBorder="1" applyAlignment="1">
      <alignment horizontal="left"/>
    </xf>
    <xf numFmtId="0" fontId="11" fillId="4" borderId="2" xfId="0" applyFont="1" applyFill="1" applyBorder="1" applyAlignment="1">
      <alignment horizontal="center" vertical="center" wrapText="1"/>
    </xf>
    <xf numFmtId="0" fontId="23" fillId="4" borderId="6" xfId="0" applyFont="1" applyFill="1" applyBorder="1" applyAlignment="1">
      <alignment horizontal="center" vertical="center"/>
    </xf>
    <xf numFmtId="49" fontId="22" fillId="3" borderId="2" xfId="0" applyNumberFormat="1" applyFont="1" applyFill="1" applyBorder="1" applyAlignment="1">
      <alignment horizontal="center"/>
    </xf>
    <xf numFmtId="49" fontId="22" fillId="3" borderId="1" xfId="0" applyNumberFormat="1" applyFont="1" applyFill="1" applyBorder="1" applyAlignment="1">
      <alignment horizontal="center"/>
    </xf>
    <xf numFmtId="49" fontId="22" fillId="3" borderId="3" xfId="0" applyNumberFormat="1" applyFont="1" applyFill="1" applyBorder="1" applyAlignment="1">
      <alignment horizontal="center"/>
    </xf>
    <xf numFmtId="49" fontId="24" fillId="3" borderId="3" xfId="0" applyNumberFormat="1" applyFont="1" applyFill="1" applyBorder="1" applyAlignment="1">
      <alignment horizontal="center"/>
    </xf>
    <xf numFmtId="0" fontId="22" fillId="3" borderId="0" xfId="0" applyFont="1" applyFill="1"/>
    <xf numFmtId="0" fontId="22" fillId="0" borderId="0" xfId="0" applyFont="1"/>
    <xf numFmtId="168" fontId="24" fillId="0" borderId="2" xfId="3" applyNumberFormat="1" applyFont="1" applyBorder="1" applyAlignment="1">
      <alignment horizontal="center" vertical="center"/>
    </xf>
    <xf numFmtId="44" fontId="22" fillId="3" borderId="7" xfId="0" applyNumberFormat="1" applyFont="1" applyFill="1" applyBorder="1"/>
    <xf numFmtId="44" fontId="24" fillId="3" borderId="2" xfId="0" applyNumberFormat="1" applyFont="1" applyFill="1" applyBorder="1"/>
    <xf numFmtId="9" fontId="17" fillId="5" borderId="1" xfId="2" applyFont="1" applyFill="1" applyBorder="1"/>
    <xf numFmtId="44" fontId="17" fillId="5" borderId="3" xfId="0" applyNumberFormat="1" applyFont="1" applyFill="1" applyBorder="1"/>
    <xf numFmtId="0" fontId="22" fillId="0" borderId="2" xfId="0" applyFont="1" applyBorder="1" applyAlignment="1">
      <alignment horizontal="left" vertical="center"/>
    </xf>
    <xf numFmtId="44" fontId="22" fillId="3" borderId="0" xfId="0" applyNumberFormat="1" applyFont="1" applyFill="1"/>
    <xf numFmtId="0" fontId="25" fillId="0" borderId="2" xfId="0" applyFont="1" applyBorder="1" applyAlignment="1">
      <alignment horizontal="left" vertical="center" wrapText="1"/>
    </xf>
    <xf numFmtId="0" fontId="26" fillId="0" borderId="2" xfId="0" applyFont="1" applyBorder="1" applyAlignment="1">
      <alignment horizontal="left" vertical="center" wrapText="1"/>
    </xf>
    <xf numFmtId="0" fontId="26" fillId="0" borderId="2" xfId="0" applyFont="1" applyBorder="1" applyAlignment="1">
      <alignment horizontal="left" vertical="center"/>
    </xf>
    <xf numFmtId="0" fontId="25" fillId="0" borderId="2" xfId="0" applyFont="1" applyBorder="1" applyAlignment="1">
      <alignment horizontal="left" vertical="center"/>
    </xf>
    <xf numFmtId="44" fontId="27" fillId="3" borderId="7" xfId="0" applyNumberFormat="1" applyFont="1" applyFill="1" applyBorder="1"/>
    <xf numFmtId="0" fontId="26" fillId="3" borderId="0" xfId="0" applyFont="1" applyFill="1"/>
    <xf numFmtId="0" fontId="26" fillId="0" borderId="0" xfId="0" applyFont="1"/>
    <xf numFmtId="49" fontId="0" fillId="6" borderId="15" xfId="0" applyNumberFormat="1" applyFill="1" applyBorder="1" applyAlignment="1">
      <alignment horizontal="left" vertical="center"/>
    </xf>
    <xf numFmtId="0" fontId="15" fillId="0" borderId="4" xfId="0" applyFont="1" applyBorder="1" applyAlignment="1">
      <alignment horizontal="left" vertical="center" wrapText="1"/>
    </xf>
    <xf numFmtId="0" fontId="15" fillId="0" borderId="1" xfId="0" applyFont="1" applyBorder="1" applyAlignment="1">
      <alignment horizontal="left" vertical="center" wrapText="1"/>
    </xf>
    <xf numFmtId="0" fontId="15" fillId="0" borderId="3" xfId="0" applyFont="1" applyBorder="1" applyAlignment="1">
      <alignment horizontal="left" vertical="center" wrapText="1"/>
    </xf>
    <xf numFmtId="0" fontId="9" fillId="5" borderId="4" xfId="0" applyFont="1" applyFill="1" applyBorder="1" applyAlignment="1">
      <alignment horizontal="center"/>
    </xf>
    <xf numFmtId="0" fontId="9" fillId="5" borderId="1" xfId="0" applyFont="1" applyFill="1" applyBorder="1" applyAlignment="1">
      <alignment horizontal="center"/>
    </xf>
    <xf numFmtId="0" fontId="9" fillId="5" borderId="3" xfId="0" applyFont="1" applyFill="1" applyBorder="1" applyAlignment="1">
      <alignment horizontal="center"/>
    </xf>
    <xf numFmtId="164" fontId="14" fillId="0" borderId="2" xfId="1" applyNumberFormat="1" applyFont="1" applyFill="1" applyBorder="1" applyAlignment="1">
      <alignment horizontal="center"/>
    </xf>
    <xf numFmtId="0" fontId="10" fillId="0" borderId="2" xfId="0" applyFont="1" applyBorder="1" applyAlignment="1">
      <alignment horizontal="center"/>
    </xf>
  </cellXfs>
  <cellStyles count="4">
    <cellStyle name="Migliaia" xfId="1" builtinId="3"/>
    <cellStyle name="Normale" xfId="0" builtinId="0"/>
    <cellStyle name="Percentuale" xfId="2" builtinId="5"/>
    <cellStyle name="Valuta" xfId="3" builtinId="4"/>
  </cellStyles>
  <dxfs count="0"/>
  <tableStyles count="0" defaultTableStyle="TableStyleMedium2" defaultPivotStyle="PivotStyleLight16"/>
  <colors>
    <mruColors>
      <color rgb="FFA7E6E0"/>
      <color rgb="FF73B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16689</xdr:colOff>
      <xdr:row>8</xdr:row>
      <xdr:rowOff>8467</xdr:rowOff>
    </xdr:to>
    <xdr:pic>
      <xdr:nvPicPr>
        <xdr:cNvPr id="4" name="Immagine 3">
          <a:extLst>
            <a:ext uri="{FF2B5EF4-FFF2-40B4-BE49-F238E27FC236}">
              <a16:creationId xmlns:a16="http://schemas.microsoft.com/office/drawing/2014/main" id="{CD8638E9-AFAD-A2A6-DBDC-77CD0F5BEFA6}"/>
            </a:ext>
          </a:extLst>
        </xdr:cNvPr>
        <xdr:cNvPicPr>
          <a:picLocks noChangeAspect="1"/>
        </xdr:cNvPicPr>
      </xdr:nvPicPr>
      <xdr:blipFill>
        <a:blip xmlns:r="http://schemas.openxmlformats.org/officeDocument/2006/relationships" r:embed="rId1"/>
        <a:stretch>
          <a:fillRect/>
        </a:stretch>
      </xdr:blipFill>
      <xdr:spPr>
        <a:xfrm>
          <a:off x="0" y="0"/>
          <a:ext cx="9702556" cy="1524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6350</xdr:colOff>
      <xdr:row>8</xdr:row>
      <xdr:rowOff>6060</xdr:rowOff>
    </xdr:to>
    <xdr:pic>
      <xdr:nvPicPr>
        <xdr:cNvPr id="6" name="Immagine 5">
          <a:extLst>
            <a:ext uri="{FF2B5EF4-FFF2-40B4-BE49-F238E27FC236}">
              <a16:creationId xmlns:a16="http://schemas.microsoft.com/office/drawing/2014/main" id="{3A14EA75-D6CA-1CF3-C2FC-E691D7D20D8C}"/>
            </a:ext>
          </a:extLst>
        </xdr:cNvPr>
        <xdr:cNvPicPr>
          <a:picLocks noChangeAspect="1"/>
        </xdr:cNvPicPr>
      </xdr:nvPicPr>
      <xdr:blipFill>
        <a:blip xmlns:r="http://schemas.openxmlformats.org/officeDocument/2006/relationships" r:embed="rId1"/>
        <a:stretch>
          <a:fillRect/>
        </a:stretch>
      </xdr:blipFill>
      <xdr:spPr>
        <a:xfrm>
          <a:off x="0" y="0"/>
          <a:ext cx="8451850" cy="154911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Y399"/>
  <sheetViews>
    <sheetView zoomScale="150" zoomScaleNormal="100" workbookViewId="0">
      <selection activeCell="D9" sqref="D9"/>
    </sheetView>
  </sheetViews>
  <sheetFormatPr baseColWidth="10" defaultColWidth="10.5" defaultRowHeight="15" outlineLevelCol="1"/>
  <cols>
    <col min="1" max="1" width="82.5" style="7" bestFit="1" customWidth="1"/>
    <col min="2" max="2" width="13.5" style="6" bestFit="1" customWidth="1"/>
    <col min="3" max="3" width="17.33203125" style="7" customWidth="1"/>
    <col min="4" max="4" width="13.6640625" style="5" bestFit="1" customWidth="1" outlineLevel="1"/>
    <col min="5" max="6" width="12.1640625" style="5" bestFit="1" customWidth="1"/>
    <col min="7" max="7" width="10.5" style="5"/>
    <col min="8" max="9" width="12.1640625" style="5" bestFit="1" customWidth="1"/>
    <col min="10" max="103" width="10.5" style="5"/>
  </cols>
  <sheetData>
    <row r="1" spans="1:103" ht="14.75" customHeight="1">
      <c r="A1" s="47"/>
      <c r="B1" s="48"/>
      <c r="C1" s="48"/>
      <c r="D1" s="49"/>
    </row>
    <row r="2" spans="1:103" ht="14.75" customHeight="1">
      <c r="A2" s="50"/>
      <c r="B2" s="5"/>
      <c r="C2" s="5"/>
      <c r="D2" s="45"/>
    </row>
    <row r="3" spans="1:103" ht="14.75" customHeight="1">
      <c r="A3" s="50"/>
      <c r="B3" s="5"/>
      <c r="C3" s="5"/>
      <c r="D3" s="45"/>
    </row>
    <row r="4" spans="1:103" ht="14.75" customHeight="1">
      <c r="A4" s="50"/>
      <c r="B4" s="5"/>
      <c r="C4" s="5"/>
      <c r="D4" s="45"/>
    </row>
    <row r="5" spans="1:103" ht="14.75" customHeight="1">
      <c r="A5" s="50"/>
      <c r="B5" s="5"/>
      <c r="C5" s="5"/>
      <c r="D5" s="45"/>
    </row>
    <row r="6" spans="1:103" ht="14.75" customHeight="1">
      <c r="A6" s="50"/>
      <c r="B6" s="5"/>
      <c r="C6" s="5"/>
      <c r="D6" s="45"/>
    </row>
    <row r="7" spans="1:103" ht="13.5" customHeight="1">
      <c r="A7" s="50"/>
      <c r="B7" s="5"/>
      <c r="C7" s="5"/>
      <c r="D7" s="45"/>
    </row>
    <row r="8" spans="1:103" ht="22" customHeight="1">
      <c r="A8" s="51"/>
      <c r="B8" s="52"/>
      <c r="C8" s="52"/>
      <c r="D8" s="46"/>
    </row>
    <row r="9" spans="1:103" ht="14.75" customHeight="1">
      <c r="A9" s="73" t="str">
        <f>IF($D$9="ITA",'DATA OPT '!A7,IF($D$9="ENG",'DATA OPT '!B7,IF($D$9="ESP",'DATA OPT '!C7,IF($D$9="FRA",'DATA OPT '!D7,IF($D$9="deu",'DATA OPT '!E7)))))</f>
        <v>EU PRICE LIST</v>
      </c>
      <c r="B9" s="87" t="str">
        <f>IF($D$9="ITA",'DATA OPT '!A5,IF($D$9="ENG",'DATA OPT '!B5,IF($D$9="ESP",'DATA OPT '!C5,IF($D$9="FRA",'DATA OPT '!D5,IF($D$9="DEU",'DATA OPT '!E5)))))</f>
        <v>January 2026</v>
      </c>
      <c r="C9" s="64" t="str">
        <f>IF($D$9="ITA",'DATA OPT '!A6,IF($D$9="ENG",'DATA OPT '!B6,IF($D$9="ESP",'DATA OPT '!C6,IF($D$9="FRA",'DATA OPT '!D6,IF($D$9="DEU",'DATA OPT '!E6)))))</f>
        <v>LANGUAGE:</v>
      </c>
      <c r="D9" s="64" t="s">
        <v>0</v>
      </c>
    </row>
    <row r="10" spans="1:103" s="9" customFormat="1" ht="22.5" customHeight="1">
      <c r="A10" s="115" t="str">
        <f>IF($D$9="ITA",'DATA OPT '!A2,IF($D$9="ENG",'DATA OPT '!B2,IF($D$9="ESP",'DATA OPT '!C2,IF($D$9="FRA",'DATA OPT '!D2,IF($D$9="deu",'DATA OPT '!E2)))))</f>
        <v>DAYTONA 35 CLASSIC OUTBOARD (2x300 HP-202 kW VERADO V8)</v>
      </c>
      <c r="B10" s="115"/>
      <c r="C10" s="60">
        <f>'DATA OPT '!F2</f>
        <v>325000</v>
      </c>
      <c r="D10" s="13"/>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row>
    <row r="11" spans="1:103" s="16" customFormat="1" ht="15" hidden="1" customHeight="1">
      <c r="A11" s="21" t="str">
        <f>IF($D$9="ITA",'DATA OPT '!A9,IF($D$9="ENG",'DATA OPT '!B9,IF($D$9="ESP",'DATA OPT '!C9,IF($D$9="FRA",'DATA OPT '!D9,IF($D$9="deu",'DATA OPT '!E9)))))</f>
        <v>ALTERNATIVE ENGINES</v>
      </c>
      <c r="B11" s="21" t="str">
        <f>""</f>
        <v/>
      </c>
      <c r="C11" s="83" t="str">
        <f>IF($D$9="ITA",'DATA OPT '!A21,IF($D$9="ENG",'DATA OPT '!B21,IF($D$9="ESP",'DATA OPT '!C21,IF($D$9="FRA",'DATA OPT '!D24,IF($D$9="deu",'DATA OPT '!E21)))))</f>
        <v>PRICE LIST (VAT EXCLUDED)</v>
      </c>
      <c r="D11" s="22"/>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row>
    <row r="12" spans="1:103" s="16" customFormat="1" ht="15" hidden="1" customHeight="1">
      <c r="A12" s="76" t="str">
        <f>IF($D$9="ITA",'DATA OPT '!A24,IF($D$9="ENG",'DATA OPT '!B24,IF($D$9="ESP",'DATA OPT '!C24,IF($D$9="FRA",'DATA OPT '!D24,IF($D$9="deu",'DATA OPT '!E24)))))</f>
        <v>-/-</v>
      </c>
      <c r="B12" s="15"/>
      <c r="C12" s="60">
        <f>'DATA OPT '!F24</f>
        <v>0</v>
      </c>
      <c r="D12" s="40">
        <f>B12*C12</f>
        <v>0</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row>
    <row r="13" spans="1:103" s="16" customFormat="1" ht="15" customHeight="1">
      <c r="A13" s="21" t="str">
        <f>IF($D$9="ITA",'DATA OPT '!A25,IF($D$9="ENG",'DATA OPT '!B25,IF($D$9="ESP",'DATA OPT '!C25,IF($D$9="FRA",'DATA OPT '!D25,IF($D$9="DEU",'DATA OPT '!E25)))))</f>
        <v>FUNCTIONALITY</v>
      </c>
      <c r="B13" s="21"/>
      <c r="C13" s="85" t="str">
        <f>C11</f>
        <v>PRICE LIST (VAT EXCLUDED)</v>
      </c>
      <c r="D13" s="23"/>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row>
    <row r="14" spans="1:103" s="16" customFormat="1" ht="15" hidden="1" customHeight="1">
      <c r="A14" s="17" t="str">
        <f>IF($D$9="ITA",'DATA OPT '!A26,IF($D$9="ENG",'DATA OPT '!B26,IF($D$9="ESP",'DATA OPT '!C26,IF($D$9="FRA",'DATA OPT '!D26,IF($D$9="DEU",'DATA OPT '!E26)))))</f>
        <v>Adaptation to Swiss regulations</v>
      </c>
      <c r="B14" s="15"/>
      <c r="C14" s="41">
        <f>'DATA OPT '!F26</f>
        <v>15000</v>
      </c>
      <c r="D14" s="40">
        <f>B14*C14</f>
        <v>0</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row>
    <row r="15" spans="1:103" s="16" customFormat="1" ht="15" customHeight="1">
      <c r="A15" s="17" t="str">
        <f>IF($D$9="ITA",'DATA OPT '!A27,IF($D$9="ENG",'DATA OPT '!B27,IF($D$9="ESP",'DATA OPT '!C27,IF($D$9="FRA",'DATA OPT '!D27,IF($D$9="DEU",'DATA OPT '!E27)))))</f>
        <v>Stainless steel 15 Kg Anchor - Upgrade</v>
      </c>
      <c r="B15" s="15"/>
      <c r="C15" s="41">
        <f>'DATA OPT '!F27</f>
        <v>600</v>
      </c>
      <c r="D15" s="40">
        <f>B15*C15</f>
        <v>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row>
    <row r="16" spans="1:103" s="16" customFormat="1" ht="15" customHeight="1">
      <c r="A16" s="17" t="str">
        <f>IF($D$9="ITA",'DATA OPT '!A28,IF($D$9="ENG",'DATA OPT '!B28,IF($D$9="ESP",'DATA OPT '!C28,IF($D$9="FRA",'DATA OPT '!D28,IF($D$9="DEU",'DATA OPT '!E28)))))</f>
        <v>Antifouling Paint</v>
      </c>
      <c r="B16" s="15"/>
      <c r="C16" s="41">
        <f>'DATA OPT '!F28</f>
        <v>3500</v>
      </c>
      <c r="D16" s="40">
        <f t="shared" ref="D16:D28" si="0">B16*C16</f>
        <v>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row>
    <row r="17" spans="1:103" s="16" customFormat="1" ht="15" customHeight="1">
      <c r="A17" s="17" t="str">
        <f>IF($D$9="ITA",'DATA OPT '!A29,IF($D$9="ENG",'DATA OPT '!B29,IF($D$9="ESP",'DATA OPT '!C29,IF($D$9="FRA",'DATA OPT '!D29,IF($D$9="DEU",'DATA OPT '!E29)))))</f>
        <v>Air conditioning mediterranean 7K BTU</v>
      </c>
      <c r="B17" s="15"/>
      <c r="C17" s="41">
        <f>'DATA OPT '!F29</f>
        <v>8000</v>
      </c>
      <c r="D17" s="40">
        <f t="shared" si="0"/>
        <v>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row>
    <row r="18" spans="1:103" s="16" customFormat="1" ht="15" customHeight="1">
      <c r="A18" s="17" t="str">
        <f>IF($D$9="ITA",'DATA OPT '!A30,IF($D$9="ENG",'DATA OPT '!B30,IF($D$9="ESP",'DATA OPT '!C30,IF($D$9="FRA",'DATA OPT '!D30,IF($D$9="DEU",'DATA OPT '!E30)))))</f>
        <v>Chain counter</v>
      </c>
      <c r="B18" s="15"/>
      <c r="C18" s="41">
        <f>'DATA OPT '!F30</f>
        <v>800</v>
      </c>
      <c r="D18" s="40">
        <f t="shared" si="0"/>
        <v>0</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row>
    <row r="19" spans="1:103" s="16" customFormat="1" ht="15" customHeight="1">
      <c r="A19" s="17" t="str">
        <f>IF($D$9="ITA",'DATA OPT '!A31,IF($D$9="ENG",'DATA OPT '!B31,IF($D$9="ESP",'DATA OPT '!C31,IF($D$9="FRA",'DATA OPT '!D31,IF($D$9="DEU",'DATA OPT '!E31)))))</f>
        <v>Stern gates with RY logo</v>
      </c>
      <c r="B19" s="15"/>
      <c r="C19" s="41">
        <f>'DATA OPT '!F31</f>
        <v>3500</v>
      </c>
      <c r="D19" s="40">
        <f t="shared" si="0"/>
        <v>0</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row>
    <row r="20" spans="1:103" s="16" customFormat="1" ht="15" customHeight="1">
      <c r="A20" s="17" t="str">
        <f>IF($D$9="ITA",'DATA OPT '!A32,IF($D$9="ENG",'DATA OPT '!B32,IF($D$9="ESP",'DATA OPT '!C32,IF($D$9="FRA",'DATA OPT '!D32,IF($D$9="DEU",'DATA OPT '!E32)))))</f>
        <v>Bow thruster one/off</v>
      </c>
      <c r="B20" s="15"/>
      <c r="C20" s="41">
        <f>'DATA OPT '!F32</f>
        <v>5000</v>
      </c>
      <c r="D20" s="40">
        <f t="shared" si="0"/>
        <v>0</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row>
    <row r="21" spans="1:103" s="16" customFormat="1" ht="15" customHeight="1">
      <c r="A21" s="17" t="str">
        <f>IF($D$9="ITA",'DATA OPT '!A33,IF($D$9="ENG",'DATA OPT '!B33,IF($D$9="ESP",'DATA OPT '!C33,IF($D$9="FRA",'DATA OPT '!D33,IF($D$9="DEU",'DATA OPT '!E33)))))</f>
        <v>Energy pack (5x200 Ah batteries; charger/1nverter 2000W)</v>
      </c>
      <c r="B21" s="15"/>
      <c r="C21" s="41">
        <f>'DATA OPT '!F33</f>
        <v>11000</v>
      </c>
      <c r="D21" s="40">
        <f t="shared" si="0"/>
        <v>0</v>
      </c>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row>
    <row r="22" spans="1:103" s="16" customFormat="1" ht="15" customHeight="1">
      <c r="A22" s="17" t="str">
        <f>IF($D$9="ITA",'DATA OPT '!A34,IF($D$9="ENG",'DATA OPT '!B34,IF($D$9="ESP",'DATA OPT '!C34,IF($D$9="FRA",'DATA OPT '!D34,IF($D$9="DEU",'DATA OPT '!E34)))))</f>
        <v>Pass-through Fish Finder GDT™ 43 with temperature reader</v>
      </c>
      <c r="B22" s="15"/>
      <c r="C22" s="41">
        <f>'DATA OPT '!F34</f>
        <v>900</v>
      </c>
      <c r="D22" s="40">
        <f t="shared" si="0"/>
        <v>0</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row>
    <row r="23" spans="1:103" s="16" customFormat="1" ht="15" customHeight="1">
      <c r="A23" s="17" t="str">
        <f>IF($D$9="ITA",'DATA OPT '!A35,IF($D$9="ENG",'DATA OPT '!B35,IF($D$9="ESP",'DATA OPT '!C35,IF($D$9="FRA",'DATA OPT '!D35,IF($D$9="DEU",'DATA OPT '!E35)))))</f>
        <v>Additional stove (total 2)</v>
      </c>
      <c r="B23" s="15"/>
      <c r="C23" s="41">
        <f>'DATA OPT '!F35</f>
        <v>1000</v>
      </c>
      <c r="D23" s="40">
        <f t="shared" si="0"/>
        <v>0</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row>
    <row r="24" spans="1:103" s="16" customFormat="1" ht="15" customHeight="1">
      <c r="A24" s="17" t="str">
        <f>IF($D$9="ITA",'DATA OPT '!A36,IF($D$9="ENG",'DATA OPT '!B36,IF($D$9="ESP",'DATA OPT '!C36,IF($D$9="FRA",'DATA OPT '!D36,IF($D$9="DEU",'DATA OPT '!E36)))))</f>
        <v>3.5 kW generator + additional diesel tank</v>
      </c>
      <c r="B24" s="15"/>
      <c r="C24" s="41">
        <f>'DATA OPT '!F36</f>
        <v>13000</v>
      </c>
      <c r="D24" s="40">
        <f t="shared" si="0"/>
        <v>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row>
    <row r="25" spans="1:103" s="16" customFormat="1" ht="15" customHeight="1">
      <c r="A25" s="17" t="str">
        <f>IF($D$9="ITA",'DATA OPT '!A37,IF($D$9="ENG",'DATA OPT '!B37,IF($D$9="ESP",'DATA OPT '!C37,IF($D$9="FRA",'DATA OPT '!D37,IF($D$9="DEU",'DATA OPT '!E37)))))</f>
        <v>Hot water system 20 lts</v>
      </c>
      <c r="B25" s="15"/>
      <c r="C25" s="41">
        <f>'DATA OPT '!F37</f>
        <v>2000</v>
      </c>
      <c r="D25" s="40">
        <f t="shared" si="0"/>
        <v>0</v>
      </c>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row>
    <row r="26" spans="1:103" s="16" customFormat="1" ht="15" customHeight="1">
      <c r="A26" s="17" t="str">
        <f>IF($D$9="ITA",'DATA OPT '!A38,IF($D$9="ENG",'DATA OPT '!B38,IF($D$9="ESP",'DATA OPT '!C38,IF($D$9="FRA",'DATA OPT '!D38,IF($D$9="DEU",'DATA OPT '!E38)))))</f>
        <v>Joystick, autopilot, electronic anchor</v>
      </c>
      <c r="B26" s="15"/>
      <c r="C26" s="41">
        <f>'DATA OPT '!F38</f>
        <v>25000</v>
      </c>
      <c r="D26" s="40">
        <f t="shared" si="0"/>
        <v>0</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row>
    <row r="27" spans="1:103" s="16" customFormat="1" ht="15" customHeight="1">
      <c r="A27" s="17" t="str">
        <f>IF($D$9="ITA",'DATA OPT '!A39,IF($D$9="ENG",'DATA OPT '!B39,IF($D$9="ESP",'DATA OPT '!C39,IF($D$9="FRA",'DATA OPT '!D39,IF($D$9="DEU",'DATA OPT '!E39)))))</f>
        <v>Autopilot</v>
      </c>
      <c r="B27" s="15"/>
      <c r="C27" s="41">
        <f>'DATA OPT '!F39</f>
        <v>4000</v>
      </c>
      <c r="D27" s="40">
        <f t="shared" si="0"/>
        <v>0</v>
      </c>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row>
    <row r="28" spans="1:103" s="16" customFormat="1" ht="15" customHeight="1">
      <c r="A28" s="17" t="str">
        <f>IF($D$9="ITA",'DATA OPT '!A40,IF($D$9="ENG",'DATA OPT '!B40,IF($D$9="ESP",'DATA OPT '!C40,IF($D$9="FRA",'DATA OPT '!D40,IF($D$9="DEU",'DATA OPT '!E40)))))</f>
        <v>Radio Fusion Upgrade (Amp, subwoofer, speaker upgrade)</v>
      </c>
      <c r="B28" s="15"/>
      <c r="C28" s="41">
        <f>'DATA OPT '!F40</f>
        <v>3500</v>
      </c>
      <c r="D28" s="40">
        <f t="shared" si="0"/>
        <v>0</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row>
    <row r="29" spans="1:103" s="16" customFormat="1" ht="15" customHeight="1">
      <c r="A29" s="21" t="str">
        <f>IF($D$9="ITA",'DATA OPT '!A12,IF($D$9="ENG",'DATA OPT '!B12,IF($D$9="ESP",'DATA OPT '!C12,IF($D$9="FRA",'DATA OPT '!D12,IF($D$9="DEU",'DATA OPT '!E12)))))</f>
        <v>EXTERIORS</v>
      </c>
      <c r="B29" s="23"/>
      <c r="C29" s="85" t="str">
        <f>C11</f>
        <v>PRICE LIST (VAT EXCLUDED)</v>
      </c>
      <c r="D29" s="23"/>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row>
    <row r="30" spans="1:103" s="16" customFormat="1" ht="15" customHeight="1">
      <c r="A30" s="17" t="str">
        <f>IF($D$9="ITA",'DATA OPT '!A42,IF($D$9="ENG",'DATA OPT '!B42,IF($D$9="ESP",'DATA OPT '!C38,IF($D$9="FRA",'DATA OPT '!D42,IF($D$9="DEU",'DATA OPT '!E42)))))</f>
        <v>Bimini Top Canvas</v>
      </c>
      <c r="B30" s="15"/>
      <c r="C30" s="41">
        <f>'DATA OPT '!F42</f>
        <v>12000</v>
      </c>
      <c r="D30" s="40">
        <f t="shared" ref="D30" si="1">B30*C30</f>
        <v>0</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row>
    <row r="31" spans="1:103" s="16" customFormat="1" ht="15" customHeight="1">
      <c r="A31" s="17" t="str">
        <f>IF($D$9="ITA",'DATA OPT '!A43,IF($D$9="ENG",'DATA OPT '!B43,IF($D$9="ESP",'DATA OPT '!C39,IF($D$9="FRA",'DATA OPT '!D43,IF($D$9="DEU",'DATA OPT '!E43)))))</f>
        <v>Bimini Top Fiberglass</v>
      </c>
      <c r="B31" s="15"/>
      <c r="C31" s="41">
        <f>'DATA OPT '!F43</f>
        <v>19000</v>
      </c>
      <c r="D31" s="40">
        <f t="shared" ref="D31:D43" si="2">B31*C31</f>
        <v>0</v>
      </c>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row>
    <row r="32" spans="1:103" s="16" customFormat="1" ht="15" customHeight="1">
      <c r="A32" s="17" t="str">
        <f>IF($D$9="ITA",'DATA OPT '!A44,IF($D$9="ENG",'DATA OPT '!B44,IF($D$9="ESP",'DATA OPT '!C40,IF($D$9="FRA",'DATA OPT '!D44,IF($D$9="DEU",'DATA OPT '!E44)))))</f>
        <v>Closing hoods (kitchen block, driver's seats, dashboard)</v>
      </c>
      <c r="B32" s="15"/>
      <c r="C32" s="41">
        <f>'DATA OPT '!F44</f>
        <v>5000</v>
      </c>
      <c r="D32" s="40">
        <f t="shared" si="2"/>
        <v>0</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row>
    <row r="33" spans="1:103" s="16" customFormat="1" ht="15" customHeight="1">
      <c r="A33" s="17" t="str">
        <f>IF($D$9="ITA",'DATA OPT '!A45,IF($D$9="ENG",'DATA OPT '!B45,IF($D$9="ESP",'DATA OPT '!C41,IF($D$9="FRA",'DATA OPT '!D45,IF($D$9="DEU",'DATA OPT '!E45)))))</f>
        <v>Belw-seat wireless charger (box)</v>
      </c>
      <c r="B33" s="15"/>
      <c r="C33" s="41">
        <f>'DATA OPT '!F45</f>
        <v>300</v>
      </c>
      <c r="D33" s="40">
        <f t="shared" si="2"/>
        <v>0</v>
      </c>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row>
    <row r="34" spans="1:103" s="16" customFormat="1" ht="15" customHeight="1">
      <c r="A34" s="17" t="str">
        <f>IF($D$9="ITA",'DATA OPT '!A46,IF($D$9="ENG",'DATA OPT '!B46,IF($D$9="ESP",'DATA OPT '!C42,IF($D$9="FRA",'DATA OPT '!D46,IF($D$9="DEU",'DATA OPT '!E46)))))</f>
        <v>40x40 aquamarine cushions with RY logo (couple)</v>
      </c>
      <c r="B34" s="15"/>
      <c r="C34" s="41">
        <f>'DATA OPT '!F46</f>
        <v>120</v>
      </c>
      <c r="D34" s="40">
        <f t="shared" si="2"/>
        <v>0</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row>
    <row r="35" spans="1:103" s="16" customFormat="1" ht="15" customHeight="1">
      <c r="A35" s="17" t="str">
        <f>IF($D$9="ITA",'DATA OPT '!A47,IF($D$9="ENG",'DATA OPT '!B47,IF($D$9="ESP",'DATA OPT '!C43,IF($D$9="FRA",'DATA OPT '!D47,IF($D$9="DEU",'DATA OPT '!E47)))))</f>
        <v>Bath towel 170x130 aquamarine with RY logo 500 gr/sm</v>
      </c>
      <c r="B35" s="15"/>
      <c r="C35" s="41">
        <f>'DATA OPT '!F47</f>
        <v>100</v>
      </c>
      <c r="D35" s="40">
        <f t="shared" si="2"/>
        <v>0</v>
      </c>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row>
    <row r="36" spans="1:103" s="16" customFormat="1" ht="15" customHeight="1">
      <c r="A36" s="17" t="str">
        <f>IF($D$9="ITA",'DATA OPT '!A48,IF($D$9="ENG",'DATA OPT '!B48,IF($D$9="ESP",'DATA OPT '!C44,IF($D$9="FRA",'DATA OPT '!D48,IF($D$9="DEU",'DATA OPT '!E48)))))</f>
        <v>Courtesy lights side decks (6 lights)</v>
      </c>
      <c r="B36" s="15"/>
      <c r="C36" s="41">
        <f>'DATA OPT '!F48</f>
        <v>1500</v>
      </c>
      <c r="D36" s="40">
        <f t="shared" si="2"/>
        <v>0</v>
      </c>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row>
    <row r="37" spans="1:103" s="16" customFormat="1" ht="15" customHeight="1">
      <c r="A37" s="17" t="str">
        <f>IF($D$9="ITA",'DATA OPT '!A49,IF($D$9="ENG",'DATA OPT '!B49,IF($D$9="ESP",'DATA OPT '!C45,IF($D$9="FRA",'DATA OPT '!D49,IF($D$9="DEU",'DATA OPT '!E49)))))</f>
        <v>Aft underwater lights (nb 2)</v>
      </c>
      <c r="B37" s="15"/>
      <c r="C37" s="41">
        <f>'DATA OPT '!F49</f>
        <v>1800</v>
      </c>
      <c r="D37" s="40">
        <f t="shared" si="2"/>
        <v>0</v>
      </c>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row>
    <row r="38" spans="1:103" s="16" customFormat="1" ht="15" customHeight="1">
      <c r="A38" s="17" t="str">
        <f>IF($D$9="ITA",'DATA OPT '!A50,IF($D$9="ENG",'DATA OPT '!B50,IF($D$9="ESP",'DATA OPT '!C46,IF($D$9="FRA",'DATA OPT '!D50,IF($D$9="DEU",'DATA OPT '!E50)))))</f>
        <v>Side underwater lights (n°2)</v>
      </c>
      <c r="B38" s="15"/>
      <c r="C38" s="41">
        <f>'DATA OPT '!F50</f>
        <v>1000</v>
      </c>
      <c r="D38" s="40">
        <f t="shared" si="2"/>
        <v>0</v>
      </c>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row>
    <row r="39" spans="1:103" s="16" customFormat="1" ht="15" customHeight="1">
      <c r="A39" s="17" t="str">
        <f>IF($D$9="ITA",'DATA OPT '!A51,IF($D$9="ENG",'DATA OPT '!B51,IF($D$9="ESP",'DATA OPT '!C47,IF($D$9="FRA",'DATA OPT '!D51,IF($D$9="DEU",'DATA OPT '!E51)))))</f>
        <v>White engines</v>
      </c>
      <c r="B39" s="15"/>
      <c r="C39" s="41">
        <f>'DATA OPT '!F51</f>
        <v>4000</v>
      </c>
      <c r="D39" s="40">
        <f t="shared" si="2"/>
        <v>0</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row>
    <row r="40" spans="1:103" s="16" customFormat="1" ht="15" customHeight="1">
      <c r="A40" s="17" t="str">
        <f>IF($D$9="ITA",'DATA OPT '!A52,IF($D$9="ENG",'DATA OPT '!B52,IF($D$9="ESP",'DATA OPT '!C48,IF($D$9="FRA",'DATA OPT '!D52,IF($D$9="DEU",'DATA OPT '!E52)))))</f>
        <v>Stern platforms with retractable ladder (like D35)</v>
      </c>
      <c r="B40" s="15"/>
      <c r="C40" s="41">
        <f>'DATA OPT '!F52</f>
        <v>0</v>
      </c>
      <c r="D40" s="40">
        <f t="shared" si="2"/>
        <v>0</v>
      </c>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row>
    <row r="41" spans="1:103" s="16" customFormat="1" ht="15" customHeight="1">
      <c r="A41" s="17" t="str">
        <f>IF($D$9="ITA",'DATA OPT '!A53,IF($D$9="ENG",'DATA OPT '!B53,IF($D$9="ESP",'DATA OPT '!C49,IF($D$9="FRA",'DATA OPT '!D53,IF($D$9="DEU",'DATA OPT '!E53)))))</f>
        <v>Ponte in teak synthetic (Flexiteek®) anzichè in rubber</v>
      </c>
      <c r="B41" s="15"/>
      <c r="C41" s="41">
        <f>'DATA OPT '!F53</f>
        <v>14000</v>
      </c>
      <c r="D41" s="40">
        <f t="shared" si="2"/>
        <v>0</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row>
    <row r="42" spans="1:103" s="16" customFormat="1" ht="15" customHeight="1">
      <c r="A42" s="17" t="str">
        <f>IF($D$9="ITA",'DATA OPT '!A54,IF($D$9="ENG",'DATA OPT '!B54,IF($D$9="ESP",'DATA OPT '!C50,IF($D$9="FRA",'DATA OPT '!D54,IF($D$9="DEU",'DATA OPT '!E54)))))</f>
        <v>Deck in full teak instead of rubber</v>
      </c>
      <c r="B42" s="15"/>
      <c r="C42" s="41">
        <f>'DATA OPT '!F54</f>
        <v>19000</v>
      </c>
      <c r="D42" s="40">
        <f t="shared" si="2"/>
        <v>0</v>
      </c>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row>
    <row r="43" spans="1:103" s="16" customFormat="1" ht="15" customHeight="1">
      <c r="A43" s="17" t="str">
        <f>IF($D$9="ITA",'DATA OPT '!A55,IF($D$9="ENG",'DATA OPT '!B55,IF($D$9="ESP",'DATA OPT '!C51,IF($D$9="FRA",'DATA OPT '!D55,IF($D$9="DEU",'DATA OPT '!E55)))))</f>
        <v>Transparent front and side covers</v>
      </c>
      <c r="B43" s="15"/>
      <c r="C43" s="41">
        <f>'DATA OPT '!F55</f>
        <v>1800</v>
      </c>
      <c r="D43" s="40">
        <f t="shared" si="2"/>
        <v>0</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row>
    <row r="44" spans="1:103" s="16" customFormat="1" ht="15" customHeight="1">
      <c r="A44" s="17" t="str">
        <f>IF($D$9="ITA",'DATA OPT '!A56,IF($D$9="ENG",'DATA OPT '!B56,IF($D$9="ESP",'DATA OPT '!C52,IF($D$9="FRA",'DATA OPT '!D56,IF($D$9="DEU",'DATA OPT '!E56)))))</f>
        <v>Aft sun canopy (extension) with 2 steel poles (black)</v>
      </c>
      <c r="B44" s="15"/>
      <c r="C44" s="41">
        <f>'DATA OPT '!F56</f>
        <v>2500</v>
      </c>
      <c r="D44" s="40">
        <f t="shared" ref="D44:D47" si="3">B44*C44</f>
        <v>0</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row>
    <row r="45" spans="1:103" s="16" customFormat="1" ht="15" customHeight="1">
      <c r="A45" s="17" t="str">
        <f>IF($D$9="ITA",'DATA OPT '!A57,IF($D$9="ENG",'DATA OPT '!B57,IF($D$9="ESP",'DATA OPT '!C53,IF($D$9="FRA",'DATA OPT '!D57,IF($D$9="DEU",'DATA OPT '!E57)))))</f>
        <v>Bow sun awning with 2 steel posts (black) (classic)</v>
      </c>
      <c r="B45" s="15"/>
      <c r="C45" s="41">
        <f>'DATA OPT '!F57</f>
        <v>2500</v>
      </c>
      <c r="D45" s="40">
        <f t="shared" si="3"/>
        <v>0</v>
      </c>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row>
    <row r="46" spans="1:103" s="16" customFormat="1" ht="15" customHeight="1">
      <c r="A46" s="17" t="str">
        <f>IF($D$9="ITA",'DATA OPT '!A58,IF($D$9="ENG",'DATA OPT '!B58,IF($D$9="ESP",'DATA OPT '!C54,IF($D$9="FRA",'DATA OPT '!D58,IF($D$9="DEU",'DATA OPT '!E58)))))</f>
        <v>Bow awning with 4 steel posts (black) (Bow Rider)</v>
      </c>
      <c r="B46" s="15"/>
      <c r="C46" s="41">
        <f>'DATA OPT '!F58</f>
        <v>3000</v>
      </c>
      <c r="D46" s="40">
        <f t="shared" si="3"/>
        <v>0</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row>
    <row r="47" spans="1:103" s="16" customFormat="1" ht="15" customHeight="1">
      <c r="A47" s="17" t="str">
        <f>IF($D$9="ITA",'DATA OPT '!A59,IF($D$9="ENG",'DATA OPT '!B59,IF($D$9="ESP",'DATA OPT '!C55,IF($D$9="FRA",'DATA OPT '!D59,IF($D$9="DEU",'DATA OPT '!E59)))))</f>
        <v>Hull and Deck metallic painting</v>
      </c>
      <c r="B47" s="15"/>
      <c r="C47" s="41">
        <f>'DATA OPT '!F59</f>
        <v>75000</v>
      </c>
      <c r="D47" s="40">
        <f t="shared" si="3"/>
        <v>0</v>
      </c>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row>
    <row r="48" spans="1:103" s="16" customFormat="1" ht="15" customHeight="1">
      <c r="A48" s="21" t="str">
        <f>IF($D$9="ITA",'DATA OPT '!A13,IF($D$9="ENG",'DATA OPT '!B13,IF($D$9="ESP",'DATA OPT '!C13,IF($D$9="FRA",'DATA OPT '!D13,IF($D$9="DEU",'DATA OPT '!E13)))))</f>
        <v>INTERIORS</v>
      </c>
      <c r="B48" s="23"/>
      <c r="C48" s="84" t="str">
        <f>C11</f>
        <v>PRICE LIST (VAT EXCLUDED)</v>
      </c>
      <c r="D48" s="24"/>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row>
    <row r="49" spans="1:103" s="16" customFormat="1">
      <c r="A49" s="17" t="str">
        <f>IF($D$9="ITA",'DATA OPT '!A61,IF($D$9="ENG",'DATA OPT '!B61,IF($D$9="ESP",'DATA OPT '!C61,IF($D$9="FRA",'DATA OPT '!D61,IF($D$9="DEU",'DATA OPT '!E61)))))</f>
        <v>Internal furnirure (no sofa)</v>
      </c>
      <c r="B49" s="15"/>
      <c r="C49" s="41">
        <f>'DATA OPT '!F61</f>
        <v>5000</v>
      </c>
      <c r="D49" s="40">
        <f t="shared" ref="D49" si="4">B49*C49</f>
        <v>0</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row>
    <row r="50" spans="1:103" s="16" customFormat="1">
      <c r="A50" s="17" t="str">
        <f>IF($D$9="ITA",'DATA OPT '!A62,IF($D$9="ENG",'DATA OPT '!B62,IF($D$9="ESP",'DATA OPT '!C62,IF($D$9="FRA",'DATA OPT '!D62,IF($D$9="DEU",'DATA OPT '!E62)))))</f>
        <v>50 Lts Fridge</v>
      </c>
      <c r="B50" s="15"/>
      <c r="C50" s="41">
        <f>'DATA OPT '!F62</f>
        <v>2500</v>
      </c>
      <c r="D50" s="40">
        <f t="shared" ref="D50" si="5">B50*C50</f>
        <v>0</v>
      </c>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row>
    <row r="51" spans="1:103" s="16" customFormat="1" ht="15" customHeight="1">
      <c r="A51" s="21" t="str">
        <f>IF($D$9="ITA",'DATA OPT '!A63,IF($D$9="ENG",'DATA OPT '!B63,IF($D$9="ESP",'DATA OPT '!C63,IF($D$9="FRA",'DATA OPT '!D63,IF($D$9="DEU",'DATA OPT '!E63)))))</f>
        <v>TRANSPORTATION</v>
      </c>
      <c r="B51" s="23"/>
      <c r="C51" s="84" t="str">
        <f>C11</f>
        <v>PRICE LIST (VAT EXCLUDED)</v>
      </c>
      <c r="D51" s="24"/>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row>
    <row r="52" spans="1:103" s="16" customFormat="1" ht="15" customHeight="1">
      <c r="A52" s="17" t="str">
        <f>IF($D$9="ITA",'DATA OPT '!A64,IF($D$9="ENG",'DATA OPT '!B64,IF($D$9="ESP",'DATA OPT '!C64,IF($D$9="FRA",'DATA OPT '!D64,IF($D$9="DEU",'DATA OPT '!E64)))))</f>
        <v>CE Certificate and declaration of Conformity</v>
      </c>
      <c r="B52" s="18"/>
      <c r="C52" s="41">
        <f>'DATA OPT '!F64</f>
        <v>500</v>
      </c>
      <c r="D52" s="40">
        <f t="shared" ref="D52:D57" si="6">B52*C52</f>
        <v>0</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row>
    <row r="53" spans="1:103" s="19" customFormat="1" ht="15" customHeight="1">
      <c r="A53" s="17" t="str">
        <f>IF($D$9="ITA",'DATA OPT '!A65,IF($D$9="ENG",'DATA OPT '!B65,IF($D$9="ESP",'DATA OPT '!C65,IF($D$9="FRA",'DATA OPT '!D65,IF($D$9="DEU",'DATA OPT '!E65)))))</f>
        <v>Transport cover</v>
      </c>
      <c r="B53" s="18"/>
      <c r="C53" s="41">
        <f>'DATA OPT '!F65</f>
        <v>2500</v>
      </c>
      <c r="D53" s="40">
        <f t="shared" ref="D53:D55" si="7">B53*C53</f>
        <v>0</v>
      </c>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row>
    <row r="54" spans="1:103" s="19" customFormat="1" ht="15" customHeight="1">
      <c r="A54" s="17" t="str">
        <f>IF($D$9="ITA",'DATA OPT '!A66,IF($D$9="ENG",'DATA OPT '!B66,IF($D$9="ESP",'DATA OPT '!C66,IF($D$9="FRA",'DATA OPT '!D66,IF($D$9="DEU",'DATA OPT '!E66)))))</f>
        <v>Cradle for transport by ship</v>
      </c>
      <c r="B54" s="18"/>
      <c r="C54" s="41">
        <f>'DATA OPT '!F66</f>
        <v>4000</v>
      </c>
      <c r="D54" s="40">
        <f t="shared" ref="D54" si="8">B54*C54</f>
        <v>0</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row>
    <row r="55" spans="1:103" s="19" customFormat="1" ht="15" customHeight="1">
      <c r="A55" s="17" t="str">
        <f>IF($D$9="ITA",'DATA OPT '!A67,IF($D$9="ENG",'DATA OPT '!B67,IF($D$9="ESP",'DATA OPT '!C67,IF($D$9="FRA",'DATA OPT '!D67,IF($D$9="DEU",'DATA OPT '!E67)))))</f>
        <v>Transport to Lignano</v>
      </c>
      <c r="B55" s="18"/>
      <c r="C55" s="41">
        <f>'DATA OPT '!F67</f>
        <v>7500</v>
      </c>
      <c r="D55" s="40">
        <f t="shared" si="7"/>
        <v>0</v>
      </c>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row>
    <row r="56" spans="1:103" s="19" customFormat="1" ht="15" customHeight="1">
      <c r="A56" s="17" t="str">
        <f>IF($D$9="ITA",'DATA OPT '!A68,IF($D$9="ENG",'DATA OPT '!B68,IF($D$9="ESP",'DATA OPT '!C68,IF($D$9="FRA",'DATA OPT '!D68,IF($D$9="DEU",'DATA OPT '!E68)))))</f>
        <v>Transport to Naples</v>
      </c>
      <c r="B56" s="18"/>
      <c r="C56" s="41">
        <f>'DATA OPT '!F68</f>
        <v>11000</v>
      </c>
      <c r="D56" s="40">
        <f t="shared" si="6"/>
        <v>0</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row>
    <row r="57" spans="1:103" s="19" customFormat="1" ht="15" customHeight="1">
      <c r="A57" s="17" t="str">
        <f>IF($D$9="ITA",'DATA OPT '!A69,IF($D$9="ENG",'DATA OPT '!B69,IF($D$9="ESP",'DATA OPT '!C69,IF($D$9="FRA",'DATA OPT '!D69,IF($D$9="DEU",'DATA OPT '!E69)))))</f>
        <v>Transport to Varazze</v>
      </c>
      <c r="B57" s="18"/>
      <c r="C57" s="41">
        <f>'DATA OPT '!F69</f>
        <v>7500</v>
      </c>
      <c r="D57" s="40">
        <f t="shared" si="6"/>
        <v>0</v>
      </c>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row>
    <row r="58" spans="1:103" s="16" customFormat="1" ht="43">
      <c r="A58" s="81" t="str">
        <f>IF($D$9="ITA",'DATA OPT '!A70,IF($D$9="ENG",'DATA OPT '!B70,IF($D$9="ESP",'DATA OPT '!C70,IF($D$9="FRA",'DATA OPT '!D70,IF($D$9="DEU",'DATA OPT '!E70)))))</f>
        <v>OFFER</v>
      </c>
      <c r="B58" s="80" t="str">
        <f>C11</f>
        <v>PRICE LIST (VAT EXCLUDED)</v>
      </c>
      <c r="C58" s="81" t="str">
        <f>IF($D$9="ITA",'DATA OPT '!A20,IF($D$9="ENG",'DATA OPT '!B20,IF($D$9="ESP",'DATA OPT '!C20,IF($D$9="FRA",'DATA OPT '!D20,IF($D$9="DEU",'DATA OPT '!E20)))))</f>
        <v>DISCOUNT</v>
      </c>
      <c r="D58" s="82" t="str">
        <f>IF($D$9="ITA",'DATA OPT '!A19,IF($D$9="ENG",'DATA OPT '!B19,IF($D$9="ESP",'DATA OPT '!C19,IF($D$9="FRA",'DATA OPT '!D19,IF($D$9="DEU",'DATA OPT '!E19)))))</f>
        <v>NET PRICE  (VAT EXCLUDED)</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row>
    <row r="59" spans="1:103" s="16" customFormat="1" ht="15" customHeight="1">
      <c r="A59" s="17" t="str">
        <f>IF($D$9="ITA",'DATA OPT '!A71,IF($D$9="ENG",'DATA OPT '!B71,IF($D$9="ESP",'DATA OPT '!C71,IF($D$9="FRA",'DATA OPT '!D71,IF($D$9="DEU",'DATA OPT '!E71)))))</f>
        <v>Boat Price</v>
      </c>
      <c r="B59" s="42">
        <f>C10</f>
        <v>325000</v>
      </c>
      <c r="C59" s="63"/>
      <c r="D59" s="42">
        <f>B59*(1-C59)</f>
        <v>325000</v>
      </c>
      <c r="E59" s="5"/>
      <c r="F59" s="79"/>
      <c r="G59" s="78"/>
      <c r="H59" s="69"/>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row>
    <row r="60" spans="1:103" s="16" customFormat="1" ht="15" customHeight="1">
      <c r="A60" s="17" t="str">
        <f>IF($D$9="ITA",'DATA OPT '!A72,IF($D$9="ENG",'DATA OPT '!B72,IF($D$9="ESP",'DATA OPT '!C72,IF($D$9="FRA",'DATA OPT '!D72,IF($D$9="DEU",'DATA OPT '!E72)))))</f>
        <v>Optional Price</v>
      </c>
      <c r="B60" s="43">
        <f>SUM(D12:D57)</f>
        <v>0</v>
      </c>
      <c r="C60" s="63"/>
      <c r="D60" s="42">
        <f>B60*(1-C60)</f>
        <v>0</v>
      </c>
      <c r="E60" s="5"/>
      <c r="F60" s="77"/>
      <c r="G60" s="78"/>
      <c r="H60" s="77"/>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row>
    <row r="61" spans="1:103" s="16" customFormat="1" ht="15" customHeight="1">
      <c r="A61" s="17" t="str">
        <f>IF($D$9="ITA",'DATA OPT '!A73,IF($D$9="ENG",'DATA OPT '!B73,IF($D$9="ESP",'DATA OPT '!C73,IF($D$9="FRA",'DATA OPT '!D73,IF($D$9="DEU",'DATA OPT '!E73)))))</f>
        <v>Total</v>
      </c>
      <c r="B61" s="43">
        <f>B59+B60</f>
        <v>325000</v>
      </c>
      <c r="C61" s="35"/>
      <c r="D61" s="44">
        <f>D59+D60</f>
        <v>325000</v>
      </c>
      <c r="E61" s="69"/>
      <c r="F61" s="77"/>
      <c r="G61" s="78"/>
      <c r="H61" s="69"/>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row>
    <row r="62" spans="1:103" s="16" customFormat="1" ht="15" customHeight="1">
      <c r="A62" s="21" t="str">
        <f>IF($D$9="ITA",'DATA OPT '!A74,IF($D$9="ENG",'DATA OPT '!B74,IF($D$9="ESP",'DATA OPT '!C74,IF($D$9="FRA",'DATA OPT '!D74,IF($D$9="DEU",'DATA OPT '!E74)))))</f>
        <v>BOAT CONFIGURATION</v>
      </c>
      <c r="B62" s="21"/>
      <c r="C62" s="97"/>
      <c r="D62" s="98">
        <f>D61*(100%-C62)</f>
        <v>325000</v>
      </c>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row>
    <row r="63" spans="1:103" s="16" customFormat="1" ht="19.25" customHeight="1">
      <c r="A63" s="17" t="str">
        <f>IF($D$9="ITA",'DATA OPT '!A75,IF($D$9="ENG",'DATA OPT '!B75,IF($D$9="ESP",'DATA OPT '!C75,IF($D$9="FRA",'DATA OPT '!D75,IF($D$9="DEU",'DATA OPT '!E75)))))</f>
        <v>Hull Colour</v>
      </c>
      <c r="B63" s="116"/>
      <c r="C63" s="116"/>
      <c r="D63" s="116"/>
      <c r="E63" s="5"/>
      <c r="F63" s="79"/>
      <c r="G63" s="5"/>
      <c r="H63" s="5"/>
      <c r="I63" s="77"/>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row>
    <row r="64" spans="1:103" s="16" customFormat="1" ht="19.25" customHeight="1">
      <c r="A64" s="17" t="str">
        <f>IF($D$9="ITA",'DATA OPT '!A76,IF($D$9="ENG",'DATA OPT '!B76,IF($D$9="ESP",'DATA OPT '!C76,IF($D$9="FRA",'DATA OPT '!D76,IF($D$9="DEU",'DATA OPT '!E76)))))</f>
        <v>Deck Colour</v>
      </c>
      <c r="B64" s="116"/>
      <c r="C64" s="116"/>
      <c r="D64" s="116"/>
      <c r="E64" s="5"/>
      <c r="F64" s="79"/>
      <c r="G64" s="5"/>
      <c r="H64" s="5"/>
      <c r="I64" s="77"/>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row>
    <row r="65" spans="1:103" s="16" customFormat="1" ht="19.25" customHeight="1">
      <c r="A65" s="17" t="str">
        <f>IF($D$9="ITA",'DATA OPT '!A77,IF($D$9="ENG",'DATA OPT '!B77,IF($D$9="ESP",'DATA OPT '!C77,IF($D$9="FRA",'DATA OPT '!D77,IF($D$9="DEU",'DATA OPT '!E77)))))</f>
        <v>Teak Caulking</v>
      </c>
      <c r="B65" s="116"/>
      <c r="C65" s="116"/>
      <c r="D65" s="116"/>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row>
    <row r="66" spans="1:103" s="16" customFormat="1" ht="19.25" customHeight="1">
      <c r="A66" s="17" t="str">
        <f>IF($D$9="ITA",'DATA OPT '!A78,IF($D$9="ENG",'DATA OPT '!B78,IF($D$9="ESP",'DATA OPT '!C78,IF($D$9="FRA",'DATA OPT '!D78,IF($D$9="DEU",'DATA OPT '!E78)))))</f>
        <v>Interior Upholstery Color</v>
      </c>
      <c r="B66" s="116"/>
      <c r="C66" s="116"/>
      <c r="D66" s="116"/>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row>
    <row r="67" spans="1:103" s="16" customFormat="1" ht="19.25" customHeight="1">
      <c r="A67" s="17" t="str">
        <f>IF($D$9="ITA",'DATA OPT '!A79,IF($D$9="ENG",'DATA OPT '!B79,IF($D$9="ESP",'DATA OPT '!C79,IF($D$9="FRA",'DATA OPT '!D79,IF($D$9="DEU",'DATA OPT '!E79)))))</f>
        <v>Exterior Upholstery Color</v>
      </c>
      <c r="B67" s="116"/>
      <c r="C67" s="116"/>
      <c r="D67" s="116"/>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row>
    <row r="68" spans="1:103" ht="15" customHeight="1">
      <c r="A68" s="112"/>
      <c r="B68" s="113"/>
      <c r="C68" s="113"/>
      <c r="D68" s="114"/>
    </row>
    <row r="69" spans="1:103" ht="79.5" customHeight="1">
      <c r="A69" s="109" t="str">
        <f>IF($D$9="ITA",'DATA OPT '!A22,IF($D$9="ENG",'DATA OPT '!B22,IF($D$9="ESP",'DATA OPT '!C22,IF($D$9="FRA",'DATA OPT '!D22,IF($D$9="DEU",'DATA OPT '!E22)))))</f>
        <v>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v>
      </c>
      <c r="B69" s="110" t="str">
        <f>HLOOKUP($D$9,'DATA OPT '!$A:$F,70,0)</f>
        <v>OFFER</v>
      </c>
      <c r="C69" s="110" t="str">
        <f>HLOOKUP($D$9,'DATA OPT '!$A:$F,70,0)</f>
        <v>OFFER</v>
      </c>
      <c r="D69" s="111" t="str">
        <f>HLOOKUP($D$9,'DATA OPT '!$A:$F,70,0)</f>
        <v>OFFER</v>
      </c>
    </row>
    <row r="70" spans="1:103" s="5" customFormat="1">
      <c r="A70" s="14" t="s">
        <v>311</v>
      </c>
      <c r="B70" s="14"/>
      <c r="C70" s="14"/>
      <c r="D70" s="14"/>
    </row>
    <row r="71" spans="1:103" s="5" customFormat="1">
      <c r="A71" s="14"/>
      <c r="B71" s="14"/>
      <c r="C71" s="14"/>
      <c r="D71" s="14"/>
    </row>
    <row r="72" spans="1:103" s="5" customFormat="1">
      <c r="A72" s="14"/>
      <c r="B72" s="14"/>
      <c r="C72" s="14"/>
      <c r="D72" s="14"/>
    </row>
    <row r="73" spans="1:103" s="5" customFormat="1">
      <c r="A73" s="14"/>
      <c r="B73" s="14"/>
      <c r="C73" s="14"/>
      <c r="D73" s="14"/>
    </row>
    <row r="74" spans="1:103" s="5" customFormat="1">
      <c r="A74" s="14"/>
      <c r="B74" s="14"/>
      <c r="C74" s="14"/>
      <c r="D74" s="14"/>
    </row>
    <row r="75" spans="1:103" s="5" customFormat="1">
      <c r="A75" s="14"/>
      <c r="B75" s="14"/>
      <c r="C75" s="14"/>
      <c r="D75" s="14"/>
    </row>
    <row r="76" spans="1:103" s="5" customFormat="1">
      <c r="A76" s="14"/>
      <c r="B76" s="14"/>
      <c r="C76" s="14"/>
      <c r="D76" s="14"/>
    </row>
    <row r="77" spans="1:103" s="5" customFormat="1">
      <c r="A77" s="14"/>
      <c r="B77" s="14"/>
      <c r="C77" s="14"/>
      <c r="D77" s="14"/>
    </row>
    <row r="78" spans="1:103" s="5" customFormat="1">
      <c r="A78" s="8"/>
      <c r="B78" s="8"/>
      <c r="C78" s="8"/>
    </row>
    <row r="79" spans="1:103" s="5" customFormat="1">
      <c r="A79" s="8"/>
      <c r="B79" s="8"/>
      <c r="C79" s="8"/>
    </row>
    <row r="80" spans="1:103" s="5" customFormat="1">
      <c r="A80" s="8"/>
      <c r="B80" s="8"/>
      <c r="C80" s="8"/>
    </row>
    <row r="81" spans="1:3" s="5" customFormat="1">
      <c r="A81" s="8"/>
      <c r="B81" s="8"/>
      <c r="C81" s="8"/>
    </row>
    <row r="82" spans="1:3" s="5" customFormat="1">
      <c r="A82" s="8"/>
      <c r="B82" s="8"/>
      <c r="C82" s="8"/>
    </row>
    <row r="83" spans="1:3" s="5" customFormat="1">
      <c r="A83" s="8"/>
      <c r="B83" s="8"/>
      <c r="C83" s="8"/>
    </row>
    <row r="84" spans="1:3" s="5" customFormat="1">
      <c r="A84" s="8"/>
      <c r="B84" s="8"/>
      <c r="C84" s="8"/>
    </row>
    <row r="85" spans="1:3" s="5" customFormat="1">
      <c r="A85" s="8"/>
      <c r="B85" s="8"/>
      <c r="C85" s="8"/>
    </row>
    <row r="86" spans="1:3" s="5" customFormat="1">
      <c r="A86" s="8"/>
      <c r="B86" s="8"/>
      <c r="C86" s="8"/>
    </row>
    <row r="87" spans="1:3" s="5" customFormat="1">
      <c r="A87" s="8"/>
      <c r="B87" s="8"/>
      <c r="C87" s="8"/>
    </row>
    <row r="88" spans="1:3" s="5" customFormat="1">
      <c r="A88" s="8"/>
      <c r="B88" s="8"/>
      <c r="C88" s="8"/>
    </row>
    <row r="89" spans="1:3" s="5" customFormat="1">
      <c r="A89" s="8"/>
      <c r="B89" s="8"/>
      <c r="C89" s="8"/>
    </row>
    <row r="90" spans="1:3" s="5" customFormat="1">
      <c r="A90" s="8"/>
      <c r="B90" s="8"/>
      <c r="C90" s="8"/>
    </row>
    <row r="91" spans="1:3" s="5" customFormat="1">
      <c r="A91" s="8"/>
      <c r="B91" s="8"/>
      <c r="C91" s="8"/>
    </row>
    <row r="92" spans="1:3" s="5" customFormat="1">
      <c r="A92" s="8"/>
      <c r="B92" s="8"/>
      <c r="C92" s="8"/>
    </row>
    <row r="93" spans="1:3" s="5" customFormat="1">
      <c r="A93" s="8"/>
      <c r="B93" s="8"/>
      <c r="C93" s="8"/>
    </row>
    <row r="94" spans="1:3" s="5" customFormat="1">
      <c r="A94" s="8"/>
      <c r="B94" s="8"/>
      <c r="C94" s="8"/>
    </row>
    <row r="95" spans="1:3" s="5" customFormat="1">
      <c r="A95" s="8"/>
      <c r="B95" s="8"/>
      <c r="C95" s="8"/>
    </row>
    <row r="96" spans="1:3" s="5" customFormat="1">
      <c r="A96" s="8"/>
      <c r="B96" s="8"/>
      <c r="C96" s="8"/>
    </row>
    <row r="97" spans="1:3" s="5" customFormat="1">
      <c r="A97" s="8"/>
      <c r="B97" s="8"/>
      <c r="C97" s="8"/>
    </row>
    <row r="98" spans="1:3" s="5" customFormat="1">
      <c r="A98" s="8"/>
      <c r="B98" s="8"/>
      <c r="C98" s="8"/>
    </row>
    <row r="99" spans="1:3" s="5" customFormat="1">
      <c r="A99" s="8"/>
      <c r="B99" s="8"/>
      <c r="C99" s="8"/>
    </row>
    <row r="100" spans="1:3" s="5" customFormat="1">
      <c r="A100" s="8"/>
      <c r="B100" s="8"/>
      <c r="C100" s="8"/>
    </row>
    <row r="101" spans="1:3" s="5" customFormat="1">
      <c r="A101" s="8"/>
      <c r="B101" s="8"/>
      <c r="C101" s="8"/>
    </row>
    <row r="102" spans="1:3" s="5" customFormat="1">
      <c r="A102" s="8"/>
      <c r="B102" s="8"/>
      <c r="C102" s="8"/>
    </row>
    <row r="103" spans="1:3" s="5" customFormat="1">
      <c r="A103" s="8"/>
      <c r="B103" s="8"/>
      <c r="C103" s="8"/>
    </row>
    <row r="104" spans="1:3" s="5" customFormat="1">
      <c r="A104" s="8"/>
      <c r="B104" s="8"/>
      <c r="C104" s="8"/>
    </row>
    <row r="105" spans="1:3" s="5" customFormat="1">
      <c r="A105" s="8"/>
      <c r="B105" s="8"/>
      <c r="C105" s="8"/>
    </row>
    <row r="106" spans="1:3" s="5" customFormat="1">
      <c r="A106" s="8"/>
      <c r="B106" s="8"/>
      <c r="C106" s="8"/>
    </row>
    <row r="107" spans="1:3" s="5" customFormat="1">
      <c r="A107" s="8"/>
      <c r="B107" s="8"/>
      <c r="C107" s="8"/>
    </row>
    <row r="108" spans="1:3" s="5" customFormat="1">
      <c r="A108" s="8"/>
      <c r="B108" s="8"/>
      <c r="C108" s="8"/>
    </row>
    <row r="109" spans="1:3" s="5" customFormat="1">
      <c r="A109" s="8"/>
      <c r="B109" s="8"/>
      <c r="C109" s="8"/>
    </row>
    <row r="110" spans="1:3" s="5" customFormat="1">
      <c r="A110" s="8"/>
      <c r="B110" s="8"/>
      <c r="C110" s="8"/>
    </row>
    <row r="111" spans="1:3" s="5" customFormat="1">
      <c r="A111" s="8"/>
      <c r="B111" s="8"/>
      <c r="C111" s="8"/>
    </row>
    <row r="112" spans="1:3" s="5" customFormat="1">
      <c r="A112" s="8"/>
      <c r="B112" s="8"/>
      <c r="C112" s="8"/>
    </row>
    <row r="113" spans="1:3" s="5" customFormat="1">
      <c r="A113" s="8"/>
      <c r="B113" s="8"/>
      <c r="C113" s="8"/>
    </row>
    <row r="114" spans="1:3" s="5" customFormat="1">
      <c r="A114" s="8"/>
      <c r="B114" s="8"/>
      <c r="C114" s="8"/>
    </row>
    <row r="115" spans="1:3" s="5" customFormat="1">
      <c r="A115" s="8"/>
      <c r="B115" s="8"/>
      <c r="C115" s="8"/>
    </row>
    <row r="116" spans="1:3" s="5" customFormat="1">
      <c r="A116" s="8"/>
      <c r="B116" s="10"/>
      <c r="C116" s="8"/>
    </row>
    <row r="117" spans="1:3" s="5" customFormat="1">
      <c r="A117" s="8"/>
      <c r="B117" s="10"/>
      <c r="C117" s="8"/>
    </row>
    <row r="118" spans="1:3" s="5" customFormat="1">
      <c r="A118" s="8"/>
      <c r="B118" s="10"/>
      <c r="C118" s="8"/>
    </row>
    <row r="119" spans="1:3" s="5" customFormat="1">
      <c r="A119" s="8"/>
      <c r="B119" s="10"/>
      <c r="C119" s="8"/>
    </row>
    <row r="120" spans="1:3" s="5" customFormat="1">
      <c r="A120" s="8"/>
      <c r="B120" s="10"/>
      <c r="C120" s="8"/>
    </row>
    <row r="121" spans="1:3" s="5" customFormat="1">
      <c r="A121" s="8"/>
      <c r="B121" s="10"/>
      <c r="C121" s="8"/>
    </row>
    <row r="122" spans="1:3" s="5" customFormat="1">
      <c r="A122" s="8"/>
      <c r="B122" s="10"/>
      <c r="C122" s="8"/>
    </row>
    <row r="123" spans="1:3" s="5" customFormat="1">
      <c r="A123" s="8"/>
      <c r="B123" s="10"/>
      <c r="C123" s="8"/>
    </row>
    <row r="124" spans="1:3" s="5" customFormat="1">
      <c r="A124" s="8"/>
      <c r="B124" s="10"/>
      <c r="C124" s="8"/>
    </row>
    <row r="125" spans="1:3" s="5" customFormat="1">
      <c r="A125" s="8"/>
      <c r="B125" s="10"/>
      <c r="C125" s="8"/>
    </row>
    <row r="126" spans="1:3" s="5" customFormat="1">
      <c r="A126" s="8"/>
      <c r="B126" s="10"/>
      <c r="C126" s="8"/>
    </row>
    <row r="127" spans="1:3" s="5" customFormat="1">
      <c r="A127" s="8"/>
      <c r="B127" s="10"/>
      <c r="C127" s="8"/>
    </row>
    <row r="128" spans="1:3" s="5" customFormat="1">
      <c r="A128" s="8"/>
      <c r="B128" s="10"/>
      <c r="C128" s="8"/>
    </row>
    <row r="129" spans="1:3" s="5" customFormat="1">
      <c r="A129" s="8"/>
      <c r="B129" s="10"/>
      <c r="C129" s="8"/>
    </row>
    <row r="130" spans="1:3" s="5" customFormat="1">
      <c r="A130" s="8"/>
      <c r="B130" s="10"/>
      <c r="C130" s="8"/>
    </row>
    <row r="131" spans="1:3" s="5" customFormat="1">
      <c r="A131" s="8"/>
      <c r="B131" s="10"/>
      <c r="C131" s="8"/>
    </row>
    <row r="132" spans="1:3" s="5" customFormat="1">
      <c r="A132" s="8"/>
      <c r="B132" s="10"/>
      <c r="C132" s="8"/>
    </row>
    <row r="133" spans="1:3" s="5" customFormat="1">
      <c r="A133" s="8"/>
      <c r="B133" s="10"/>
      <c r="C133" s="8"/>
    </row>
    <row r="134" spans="1:3" s="5" customFormat="1">
      <c r="A134" s="8"/>
      <c r="B134" s="10"/>
      <c r="C134" s="8"/>
    </row>
    <row r="135" spans="1:3" s="5" customFormat="1">
      <c r="A135" s="8"/>
      <c r="B135" s="10"/>
      <c r="C135" s="8"/>
    </row>
    <row r="136" spans="1:3" s="5" customFormat="1">
      <c r="A136" s="8"/>
      <c r="B136" s="10"/>
      <c r="C136" s="8"/>
    </row>
    <row r="137" spans="1:3" s="5" customFormat="1">
      <c r="A137" s="8"/>
      <c r="B137" s="10"/>
      <c r="C137" s="8"/>
    </row>
    <row r="138" spans="1:3" s="5" customFormat="1">
      <c r="A138" s="8"/>
      <c r="B138" s="10"/>
      <c r="C138" s="8"/>
    </row>
    <row r="139" spans="1:3" s="5" customFormat="1">
      <c r="A139" s="8"/>
      <c r="B139" s="10"/>
      <c r="C139" s="8"/>
    </row>
    <row r="140" spans="1:3" s="5" customFormat="1">
      <c r="A140" s="8"/>
      <c r="B140" s="10"/>
      <c r="C140" s="8"/>
    </row>
    <row r="141" spans="1:3" s="5" customFormat="1">
      <c r="A141" s="8"/>
      <c r="B141" s="10"/>
      <c r="C141" s="8"/>
    </row>
    <row r="142" spans="1:3" s="5" customFormat="1">
      <c r="A142" s="8"/>
      <c r="B142" s="10"/>
      <c r="C142" s="8"/>
    </row>
    <row r="143" spans="1:3" s="5" customFormat="1">
      <c r="A143" s="8"/>
      <c r="B143" s="10"/>
      <c r="C143" s="8"/>
    </row>
    <row r="144" spans="1:3" s="5" customFormat="1">
      <c r="A144" s="8"/>
      <c r="B144" s="10"/>
      <c r="C144" s="8"/>
    </row>
    <row r="145" spans="1:3" s="5" customFormat="1">
      <c r="A145" s="8"/>
      <c r="B145" s="10"/>
      <c r="C145" s="8"/>
    </row>
    <row r="146" spans="1:3" s="5" customFormat="1">
      <c r="A146" s="8"/>
      <c r="B146" s="10"/>
      <c r="C146" s="8"/>
    </row>
    <row r="147" spans="1:3" s="5" customFormat="1">
      <c r="A147" s="8"/>
      <c r="B147" s="10"/>
      <c r="C147" s="8"/>
    </row>
    <row r="148" spans="1:3" s="5" customFormat="1">
      <c r="A148" s="8"/>
      <c r="B148" s="10"/>
      <c r="C148" s="8"/>
    </row>
    <row r="149" spans="1:3" s="5" customFormat="1">
      <c r="A149" s="8"/>
      <c r="B149" s="10"/>
      <c r="C149" s="8"/>
    </row>
    <row r="150" spans="1:3" s="5" customFormat="1">
      <c r="A150" s="8"/>
      <c r="B150" s="10"/>
      <c r="C150" s="8"/>
    </row>
    <row r="151" spans="1:3" s="5" customFormat="1">
      <c r="A151" s="8"/>
      <c r="B151" s="10"/>
      <c r="C151" s="8"/>
    </row>
    <row r="152" spans="1:3" s="5" customFormat="1">
      <c r="A152" s="8"/>
      <c r="B152" s="10"/>
      <c r="C152" s="8"/>
    </row>
    <row r="153" spans="1:3" s="5" customFormat="1">
      <c r="A153" s="8"/>
      <c r="B153" s="10"/>
      <c r="C153" s="8"/>
    </row>
    <row r="154" spans="1:3" s="5" customFormat="1">
      <c r="A154" s="8"/>
      <c r="B154" s="10"/>
      <c r="C154" s="8"/>
    </row>
    <row r="155" spans="1:3" s="5" customFormat="1">
      <c r="A155" s="8"/>
      <c r="B155" s="10"/>
      <c r="C155" s="8"/>
    </row>
    <row r="156" spans="1:3" s="5" customFormat="1">
      <c r="A156" s="8"/>
      <c r="B156" s="10"/>
      <c r="C156" s="8"/>
    </row>
    <row r="157" spans="1:3" s="5" customFormat="1">
      <c r="A157" s="8"/>
      <c r="B157" s="10"/>
      <c r="C157" s="8"/>
    </row>
    <row r="158" spans="1:3" s="5" customFormat="1">
      <c r="A158" s="8"/>
      <c r="B158" s="10"/>
      <c r="C158" s="8"/>
    </row>
    <row r="159" spans="1:3" s="5" customFormat="1">
      <c r="A159" s="8"/>
      <c r="B159" s="10"/>
      <c r="C159" s="8"/>
    </row>
    <row r="160" spans="1:3" s="5" customFormat="1">
      <c r="A160" s="8"/>
      <c r="B160" s="10"/>
      <c r="C160" s="8"/>
    </row>
    <row r="161" spans="1:3" s="5" customFormat="1">
      <c r="A161" s="8"/>
      <c r="B161" s="10"/>
      <c r="C161" s="8"/>
    </row>
    <row r="162" spans="1:3" s="5" customFormat="1">
      <c r="A162" s="8"/>
      <c r="B162" s="10"/>
      <c r="C162" s="8"/>
    </row>
    <row r="163" spans="1:3" s="5" customFormat="1">
      <c r="A163" s="8"/>
      <c r="B163" s="10"/>
      <c r="C163" s="8"/>
    </row>
    <row r="164" spans="1:3" s="5" customFormat="1">
      <c r="A164" s="8"/>
      <c r="B164" s="10"/>
      <c r="C164" s="8"/>
    </row>
    <row r="165" spans="1:3" s="5" customFormat="1">
      <c r="A165" s="8"/>
      <c r="B165" s="10"/>
      <c r="C165" s="8"/>
    </row>
    <row r="166" spans="1:3" s="5" customFormat="1">
      <c r="A166" s="8"/>
      <c r="B166" s="10"/>
      <c r="C166" s="8"/>
    </row>
    <row r="167" spans="1:3" s="5" customFormat="1">
      <c r="A167" s="8"/>
      <c r="B167" s="10"/>
      <c r="C167" s="8"/>
    </row>
    <row r="168" spans="1:3" s="5" customFormat="1">
      <c r="A168" s="8"/>
      <c r="B168" s="10"/>
      <c r="C168" s="8"/>
    </row>
    <row r="169" spans="1:3" s="5" customFormat="1">
      <c r="A169" s="8"/>
      <c r="B169" s="10"/>
      <c r="C169" s="8"/>
    </row>
    <row r="170" spans="1:3" s="5" customFormat="1">
      <c r="A170" s="8"/>
      <c r="B170" s="10"/>
      <c r="C170" s="8"/>
    </row>
    <row r="171" spans="1:3" s="5" customFormat="1">
      <c r="A171" s="8"/>
      <c r="B171" s="10"/>
      <c r="C171" s="8"/>
    </row>
    <row r="172" spans="1:3" s="5" customFormat="1">
      <c r="A172" s="8"/>
      <c r="B172" s="10"/>
      <c r="C172" s="8"/>
    </row>
    <row r="173" spans="1:3" s="5" customFormat="1">
      <c r="A173" s="8"/>
      <c r="B173" s="10"/>
      <c r="C173" s="8"/>
    </row>
    <row r="174" spans="1:3" s="5" customFormat="1">
      <c r="A174" s="8"/>
      <c r="B174" s="10"/>
      <c r="C174" s="8"/>
    </row>
    <row r="175" spans="1:3" s="5" customFormat="1">
      <c r="A175" s="8"/>
      <c r="B175" s="10"/>
      <c r="C175" s="8"/>
    </row>
    <row r="176" spans="1:3" s="5" customFormat="1">
      <c r="A176" s="8"/>
      <c r="B176" s="10"/>
      <c r="C176" s="8"/>
    </row>
    <row r="177" spans="1:3" s="5" customFormat="1">
      <c r="A177" s="8"/>
      <c r="B177" s="10"/>
      <c r="C177" s="8"/>
    </row>
    <row r="178" spans="1:3" s="5" customFormat="1">
      <c r="A178" s="8"/>
      <c r="B178" s="10"/>
      <c r="C178" s="8"/>
    </row>
    <row r="179" spans="1:3" s="5" customFormat="1">
      <c r="A179" s="8"/>
      <c r="B179" s="10"/>
      <c r="C179" s="8"/>
    </row>
    <row r="180" spans="1:3" s="5" customFormat="1">
      <c r="A180" s="8"/>
      <c r="B180" s="10"/>
      <c r="C180" s="8"/>
    </row>
    <row r="181" spans="1:3" s="5" customFormat="1">
      <c r="A181" s="8"/>
      <c r="B181" s="10"/>
      <c r="C181" s="8"/>
    </row>
    <row r="182" spans="1:3" s="5" customFormat="1">
      <c r="A182" s="8"/>
      <c r="B182" s="10"/>
      <c r="C182" s="8"/>
    </row>
    <row r="183" spans="1:3" s="5" customFormat="1">
      <c r="A183" s="8"/>
      <c r="B183" s="10"/>
      <c r="C183" s="8"/>
    </row>
    <row r="184" spans="1:3" s="5" customFormat="1">
      <c r="A184" s="8"/>
      <c r="B184" s="10"/>
      <c r="C184" s="8"/>
    </row>
    <row r="185" spans="1:3" s="5" customFormat="1">
      <c r="A185" s="8"/>
      <c r="B185" s="10"/>
      <c r="C185" s="8"/>
    </row>
    <row r="186" spans="1:3" s="5" customFormat="1">
      <c r="A186" s="8"/>
      <c r="B186" s="10"/>
      <c r="C186" s="8"/>
    </row>
    <row r="187" spans="1:3" s="5" customFormat="1">
      <c r="A187" s="8"/>
      <c r="B187" s="10"/>
      <c r="C187" s="8"/>
    </row>
    <row r="188" spans="1:3" s="5" customFormat="1">
      <c r="A188" s="8"/>
      <c r="B188" s="10"/>
      <c r="C188" s="8"/>
    </row>
    <row r="189" spans="1:3" s="5" customFormat="1">
      <c r="A189" s="8"/>
      <c r="B189" s="10"/>
      <c r="C189" s="8"/>
    </row>
    <row r="190" spans="1:3" s="5" customFormat="1">
      <c r="A190" s="8"/>
      <c r="B190" s="10"/>
      <c r="C190" s="8"/>
    </row>
    <row r="191" spans="1:3" s="5" customFormat="1">
      <c r="A191" s="8"/>
      <c r="B191" s="10"/>
      <c r="C191" s="8"/>
    </row>
    <row r="192" spans="1:3" s="5" customFormat="1">
      <c r="A192" s="8"/>
      <c r="B192" s="10"/>
      <c r="C192" s="8"/>
    </row>
    <row r="193" spans="1:3" s="5" customFormat="1">
      <c r="A193" s="8"/>
      <c r="B193" s="10"/>
      <c r="C193" s="8"/>
    </row>
    <row r="194" spans="1:3" s="5" customFormat="1">
      <c r="A194" s="8"/>
      <c r="B194" s="10"/>
      <c r="C194" s="8"/>
    </row>
    <row r="195" spans="1:3" s="5" customFormat="1">
      <c r="A195" s="8"/>
      <c r="B195" s="10"/>
      <c r="C195" s="8"/>
    </row>
    <row r="196" spans="1:3" s="5" customFormat="1">
      <c r="A196" s="8"/>
      <c r="B196" s="10"/>
      <c r="C196" s="8"/>
    </row>
    <row r="197" spans="1:3" s="5" customFormat="1">
      <c r="A197" s="8"/>
      <c r="B197" s="10"/>
      <c r="C197" s="8"/>
    </row>
    <row r="198" spans="1:3" s="5" customFormat="1">
      <c r="A198" s="8"/>
      <c r="B198" s="10"/>
      <c r="C198" s="8"/>
    </row>
    <row r="199" spans="1:3" s="5" customFormat="1">
      <c r="A199" s="8"/>
      <c r="B199" s="10"/>
      <c r="C199" s="8"/>
    </row>
    <row r="200" spans="1:3" s="5" customFormat="1">
      <c r="A200" s="8"/>
      <c r="B200" s="10"/>
      <c r="C200" s="8"/>
    </row>
    <row r="201" spans="1:3" s="5" customFormat="1">
      <c r="A201" s="8"/>
      <c r="B201" s="10"/>
      <c r="C201" s="8"/>
    </row>
    <row r="202" spans="1:3" s="5" customFormat="1">
      <c r="A202" s="8"/>
      <c r="B202" s="10"/>
      <c r="C202" s="8"/>
    </row>
    <row r="203" spans="1:3" s="5" customFormat="1">
      <c r="A203" s="8"/>
      <c r="B203" s="10"/>
      <c r="C203" s="8"/>
    </row>
    <row r="204" spans="1:3" s="5" customFormat="1">
      <c r="A204" s="8"/>
      <c r="B204" s="10"/>
      <c r="C204" s="8"/>
    </row>
    <row r="205" spans="1:3" s="5" customFormat="1">
      <c r="A205" s="8"/>
      <c r="B205" s="10"/>
      <c r="C205" s="8"/>
    </row>
    <row r="206" spans="1:3" s="5" customFormat="1">
      <c r="A206" s="8"/>
      <c r="B206" s="10"/>
      <c r="C206" s="8"/>
    </row>
    <row r="207" spans="1:3" s="5" customFormat="1">
      <c r="A207" s="8"/>
      <c r="B207" s="10"/>
      <c r="C207" s="8"/>
    </row>
    <row r="208" spans="1:3" s="5" customFormat="1">
      <c r="A208" s="8"/>
      <c r="B208" s="10"/>
      <c r="C208" s="8"/>
    </row>
    <row r="209" spans="1:3" s="5" customFormat="1">
      <c r="A209" s="8"/>
      <c r="B209" s="10"/>
      <c r="C209" s="8"/>
    </row>
    <row r="210" spans="1:3" s="5" customFormat="1">
      <c r="A210" s="8"/>
      <c r="B210" s="10"/>
      <c r="C210" s="8"/>
    </row>
    <row r="211" spans="1:3" s="5" customFormat="1">
      <c r="A211" s="8"/>
      <c r="B211" s="10"/>
      <c r="C211" s="8"/>
    </row>
    <row r="212" spans="1:3" s="5" customFormat="1">
      <c r="A212" s="8"/>
      <c r="B212" s="10"/>
      <c r="C212" s="8"/>
    </row>
    <row r="213" spans="1:3" s="5" customFormat="1">
      <c r="A213" s="8"/>
      <c r="B213" s="10"/>
      <c r="C213" s="8"/>
    </row>
    <row r="214" spans="1:3" s="5" customFormat="1">
      <c r="A214" s="8"/>
      <c r="B214" s="10"/>
      <c r="C214" s="8"/>
    </row>
    <row r="215" spans="1:3" s="5" customFormat="1">
      <c r="A215" s="8"/>
      <c r="B215" s="10"/>
      <c r="C215" s="8"/>
    </row>
    <row r="216" spans="1:3" s="5" customFormat="1">
      <c r="A216" s="8"/>
      <c r="B216" s="10"/>
      <c r="C216" s="8"/>
    </row>
    <row r="217" spans="1:3" s="5" customFormat="1">
      <c r="A217" s="8"/>
      <c r="B217" s="10"/>
      <c r="C217" s="8"/>
    </row>
    <row r="218" spans="1:3" s="5" customFormat="1">
      <c r="A218" s="8"/>
      <c r="B218" s="10"/>
      <c r="C218" s="8"/>
    </row>
    <row r="219" spans="1:3" s="5" customFormat="1">
      <c r="A219" s="8"/>
      <c r="B219" s="10"/>
      <c r="C219" s="8"/>
    </row>
    <row r="220" spans="1:3" s="5" customFormat="1">
      <c r="A220" s="8"/>
      <c r="B220" s="10"/>
      <c r="C220" s="8"/>
    </row>
    <row r="221" spans="1:3" s="5" customFormat="1">
      <c r="A221" s="8"/>
      <c r="B221" s="10"/>
      <c r="C221" s="8"/>
    </row>
    <row r="222" spans="1:3" s="5" customFormat="1">
      <c r="A222" s="8"/>
      <c r="B222" s="10"/>
      <c r="C222" s="8"/>
    </row>
    <row r="223" spans="1:3" s="5" customFormat="1">
      <c r="A223" s="8"/>
      <c r="B223" s="10"/>
      <c r="C223" s="8"/>
    </row>
    <row r="224" spans="1:3" s="5" customFormat="1">
      <c r="A224" s="8"/>
      <c r="B224" s="10"/>
      <c r="C224" s="8"/>
    </row>
    <row r="225" spans="1:3" s="5" customFormat="1">
      <c r="A225" s="8"/>
      <c r="B225" s="10"/>
      <c r="C225" s="8"/>
    </row>
    <row r="226" spans="1:3" s="5" customFormat="1">
      <c r="A226" s="8"/>
      <c r="B226" s="10"/>
      <c r="C226" s="8"/>
    </row>
    <row r="227" spans="1:3" s="5" customFormat="1">
      <c r="A227" s="8"/>
      <c r="B227" s="10"/>
      <c r="C227" s="8"/>
    </row>
    <row r="228" spans="1:3" s="5" customFormat="1">
      <c r="A228" s="8"/>
      <c r="B228" s="10"/>
      <c r="C228" s="8"/>
    </row>
    <row r="229" spans="1:3" s="5" customFormat="1">
      <c r="A229" s="8"/>
      <c r="B229" s="10"/>
      <c r="C229" s="8"/>
    </row>
    <row r="230" spans="1:3" s="5" customFormat="1">
      <c r="A230" s="8"/>
      <c r="B230" s="10"/>
      <c r="C230" s="8"/>
    </row>
    <row r="231" spans="1:3" s="5" customFormat="1">
      <c r="A231" s="8"/>
      <c r="B231" s="10"/>
      <c r="C231" s="8"/>
    </row>
    <row r="232" spans="1:3" s="5" customFormat="1">
      <c r="A232" s="8"/>
      <c r="B232" s="10"/>
      <c r="C232" s="8"/>
    </row>
    <row r="233" spans="1:3" s="5" customFormat="1">
      <c r="A233" s="8"/>
      <c r="B233" s="10"/>
      <c r="C233" s="8"/>
    </row>
    <row r="234" spans="1:3" s="5" customFormat="1">
      <c r="A234" s="8"/>
      <c r="B234" s="10"/>
      <c r="C234" s="8"/>
    </row>
    <row r="235" spans="1:3" s="5" customFormat="1">
      <c r="A235" s="8"/>
      <c r="B235" s="10"/>
      <c r="C235" s="8"/>
    </row>
    <row r="236" spans="1:3" s="5" customFormat="1">
      <c r="A236" s="8"/>
      <c r="B236" s="10"/>
      <c r="C236" s="8"/>
    </row>
    <row r="237" spans="1:3" s="5" customFormat="1">
      <c r="A237" s="8"/>
      <c r="B237" s="10"/>
      <c r="C237" s="8"/>
    </row>
    <row r="238" spans="1:3" s="5" customFormat="1">
      <c r="A238" s="8"/>
      <c r="B238" s="10"/>
      <c r="C238" s="8"/>
    </row>
    <row r="239" spans="1:3" s="5" customFormat="1">
      <c r="A239" s="8"/>
      <c r="B239" s="10"/>
      <c r="C239" s="8"/>
    </row>
    <row r="240" spans="1:3" s="5" customFormat="1">
      <c r="A240" s="8"/>
      <c r="B240" s="10"/>
      <c r="C240" s="8"/>
    </row>
    <row r="241" spans="1:3" s="5" customFormat="1">
      <c r="A241" s="8"/>
      <c r="B241" s="10"/>
      <c r="C241" s="8"/>
    </row>
    <row r="242" spans="1:3" s="5" customFormat="1">
      <c r="A242" s="8"/>
      <c r="B242" s="10"/>
      <c r="C242" s="8"/>
    </row>
    <row r="243" spans="1:3" s="5" customFormat="1">
      <c r="A243" s="8"/>
      <c r="B243" s="10"/>
      <c r="C243" s="8"/>
    </row>
    <row r="244" spans="1:3" s="5" customFormat="1">
      <c r="A244" s="8"/>
      <c r="B244" s="10"/>
      <c r="C244" s="8"/>
    </row>
    <row r="245" spans="1:3" s="5" customFormat="1">
      <c r="A245" s="8"/>
      <c r="B245" s="10"/>
      <c r="C245" s="8"/>
    </row>
    <row r="246" spans="1:3" s="5" customFormat="1">
      <c r="A246" s="8"/>
      <c r="B246" s="10"/>
      <c r="C246" s="8"/>
    </row>
    <row r="247" spans="1:3" s="5" customFormat="1">
      <c r="A247" s="8"/>
      <c r="B247" s="10"/>
      <c r="C247" s="8"/>
    </row>
    <row r="248" spans="1:3" s="5" customFormat="1">
      <c r="A248" s="8"/>
      <c r="B248" s="10"/>
      <c r="C248" s="8"/>
    </row>
    <row r="249" spans="1:3" s="5" customFormat="1">
      <c r="A249" s="8"/>
      <c r="B249" s="10"/>
      <c r="C249" s="8"/>
    </row>
    <row r="250" spans="1:3" s="5" customFormat="1">
      <c r="A250" s="8"/>
      <c r="B250" s="10"/>
      <c r="C250" s="8"/>
    </row>
    <row r="251" spans="1:3" s="5" customFormat="1">
      <c r="A251" s="8"/>
      <c r="B251" s="10"/>
      <c r="C251" s="8"/>
    </row>
    <row r="252" spans="1:3" s="5" customFormat="1">
      <c r="A252" s="8"/>
      <c r="B252" s="10"/>
      <c r="C252" s="8"/>
    </row>
    <row r="253" spans="1:3" s="5" customFormat="1">
      <c r="A253" s="8"/>
      <c r="B253" s="10"/>
      <c r="C253" s="8"/>
    </row>
    <row r="254" spans="1:3" s="5" customFormat="1">
      <c r="A254" s="8"/>
      <c r="B254" s="10"/>
      <c r="C254" s="8"/>
    </row>
    <row r="255" spans="1:3" s="5" customFormat="1">
      <c r="A255" s="8"/>
      <c r="B255" s="10"/>
      <c r="C255" s="8"/>
    </row>
    <row r="256" spans="1:3" s="5" customFormat="1">
      <c r="A256" s="8"/>
      <c r="B256" s="10"/>
      <c r="C256" s="8"/>
    </row>
    <row r="257" spans="1:3" s="5" customFormat="1">
      <c r="A257" s="8"/>
      <c r="B257" s="10"/>
      <c r="C257" s="8"/>
    </row>
    <row r="258" spans="1:3" s="5" customFormat="1">
      <c r="A258" s="8"/>
      <c r="B258" s="10"/>
      <c r="C258" s="8"/>
    </row>
    <row r="259" spans="1:3" s="5" customFormat="1">
      <c r="A259" s="8"/>
      <c r="B259" s="10"/>
      <c r="C259" s="8"/>
    </row>
    <row r="260" spans="1:3" s="5" customFormat="1">
      <c r="A260" s="8"/>
      <c r="B260" s="10"/>
      <c r="C260" s="8"/>
    </row>
    <row r="261" spans="1:3" s="5" customFormat="1">
      <c r="A261" s="8"/>
      <c r="B261" s="10"/>
      <c r="C261" s="8"/>
    </row>
    <row r="262" spans="1:3" s="5" customFormat="1">
      <c r="A262" s="8"/>
      <c r="B262" s="10"/>
      <c r="C262" s="8"/>
    </row>
    <row r="263" spans="1:3" s="5" customFormat="1">
      <c r="A263" s="8"/>
      <c r="B263" s="10"/>
      <c r="C263" s="8"/>
    </row>
    <row r="264" spans="1:3" s="5" customFormat="1">
      <c r="A264" s="8"/>
      <c r="B264" s="10"/>
      <c r="C264" s="8"/>
    </row>
    <row r="265" spans="1:3" s="5" customFormat="1">
      <c r="A265" s="8"/>
      <c r="B265" s="10"/>
      <c r="C265" s="8"/>
    </row>
    <row r="266" spans="1:3" s="5" customFormat="1">
      <c r="A266" s="8"/>
      <c r="B266" s="10"/>
      <c r="C266" s="8"/>
    </row>
    <row r="267" spans="1:3" s="5" customFormat="1">
      <c r="A267" s="8"/>
      <c r="B267" s="10"/>
      <c r="C267" s="8"/>
    </row>
    <row r="268" spans="1:3" s="5" customFormat="1">
      <c r="A268" s="8"/>
      <c r="B268" s="10"/>
      <c r="C268" s="8"/>
    </row>
    <row r="269" spans="1:3" s="5" customFormat="1">
      <c r="A269" s="8"/>
      <c r="B269" s="10"/>
      <c r="C269" s="8"/>
    </row>
    <row r="270" spans="1:3" s="5" customFormat="1">
      <c r="A270" s="8"/>
      <c r="B270" s="10"/>
      <c r="C270" s="8"/>
    </row>
    <row r="271" spans="1:3" s="5" customFormat="1">
      <c r="A271" s="8"/>
      <c r="B271" s="10"/>
      <c r="C271" s="8"/>
    </row>
    <row r="272" spans="1:3" s="5" customFormat="1">
      <c r="A272" s="8"/>
      <c r="B272" s="10"/>
      <c r="C272" s="8"/>
    </row>
    <row r="273" spans="1:3" s="5" customFormat="1">
      <c r="A273" s="8"/>
      <c r="B273" s="10"/>
      <c r="C273" s="8"/>
    </row>
    <row r="274" spans="1:3" s="5" customFormat="1">
      <c r="A274" s="8"/>
      <c r="B274" s="10"/>
      <c r="C274" s="8"/>
    </row>
    <row r="275" spans="1:3" s="5" customFormat="1">
      <c r="A275" s="8"/>
      <c r="B275" s="10"/>
      <c r="C275" s="8"/>
    </row>
    <row r="276" spans="1:3" s="5" customFormat="1">
      <c r="A276" s="8"/>
      <c r="B276" s="10"/>
      <c r="C276" s="8"/>
    </row>
    <row r="277" spans="1:3" s="5" customFormat="1">
      <c r="A277" s="8"/>
      <c r="B277" s="10"/>
      <c r="C277" s="8"/>
    </row>
    <row r="278" spans="1:3" s="5" customFormat="1">
      <c r="A278" s="8"/>
      <c r="B278" s="10"/>
      <c r="C278" s="8"/>
    </row>
    <row r="279" spans="1:3" s="5" customFormat="1">
      <c r="A279" s="8"/>
      <c r="B279" s="10"/>
      <c r="C279" s="8"/>
    </row>
    <row r="280" spans="1:3" s="5" customFormat="1">
      <c r="A280" s="8"/>
      <c r="B280" s="10"/>
      <c r="C280" s="8"/>
    </row>
    <row r="281" spans="1:3" s="5" customFormat="1">
      <c r="A281" s="8"/>
      <c r="B281" s="10"/>
      <c r="C281" s="8"/>
    </row>
    <row r="282" spans="1:3" s="5" customFormat="1">
      <c r="A282" s="8"/>
      <c r="B282" s="10"/>
      <c r="C282" s="8"/>
    </row>
    <row r="283" spans="1:3" s="5" customFormat="1">
      <c r="A283" s="8"/>
      <c r="B283" s="10"/>
      <c r="C283" s="8"/>
    </row>
    <row r="284" spans="1:3" s="5" customFormat="1">
      <c r="A284" s="8"/>
      <c r="B284" s="10"/>
      <c r="C284" s="8"/>
    </row>
    <row r="285" spans="1:3" s="5" customFormat="1">
      <c r="A285" s="8"/>
      <c r="B285" s="10"/>
      <c r="C285" s="8"/>
    </row>
    <row r="286" spans="1:3" s="5" customFormat="1">
      <c r="A286" s="8"/>
      <c r="B286" s="10"/>
      <c r="C286" s="8"/>
    </row>
    <row r="287" spans="1:3" s="5" customFormat="1">
      <c r="A287" s="8"/>
      <c r="B287" s="10"/>
      <c r="C287" s="8"/>
    </row>
    <row r="288" spans="1:3" s="5" customFormat="1">
      <c r="A288" s="8"/>
      <c r="B288" s="10"/>
      <c r="C288" s="8"/>
    </row>
    <row r="289" spans="1:3" s="5" customFormat="1">
      <c r="A289" s="8"/>
      <c r="B289" s="10"/>
      <c r="C289" s="8"/>
    </row>
    <row r="290" spans="1:3" s="5" customFormat="1">
      <c r="A290" s="8"/>
      <c r="B290" s="10"/>
      <c r="C290" s="8"/>
    </row>
    <row r="291" spans="1:3" s="5" customFormat="1">
      <c r="A291" s="8"/>
      <c r="B291" s="10"/>
      <c r="C291" s="8"/>
    </row>
    <row r="292" spans="1:3" s="5" customFormat="1">
      <c r="A292" s="8"/>
      <c r="B292" s="10"/>
      <c r="C292" s="8"/>
    </row>
    <row r="293" spans="1:3" s="5" customFormat="1">
      <c r="A293" s="8"/>
      <c r="B293" s="10"/>
      <c r="C293" s="8"/>
    </row>
    <row r="294" spans="1:3" s="5" customFormat="1">
      <c r="A294" s="8"/>
      <c r="B294" s="10"/>
      <c r="C294" s="8"/>
    </row>
    <row r="295" spans="1:3" s="5" customFormat="1">
      <c r="A295" s="8"/>
      <c r="B295" s="10"/>
      <c r="C295" s="8"/>
    </row>
    <row r="296" spans="1:3" s="5" customFormat="1">
      <c r="A296" s="8"/>
      <c r="B296" s="10"/>
      <c r="C296" s="8"/>
    </row>
    <row r="297" spans="1:3" s="5" customFormat="1">
      <c r="A297" s="8"/>
      <c r="B297" s="10"/>
      <c r="C297" s="8"/>
    </row>
    <row r="298" spans="1:3" s="5" customFormat="1">
      <c r="A298" s="8"/>
      <c r="B298" s="10"/>
      <c r="C298" s="8"/>
    </row>
    <row r="299" spans="1:3" s="5" customFormat="1">
      <c r="A299" s="8"/>
      <c r="B299" s="10"/>
      <c r="C299" s="8"/>
    </row>
    <row r="300" spans="1:3" s="5" customFormat="1">
      <c r="A300" s="8"/>
      <c r="B300" s="10"/>
      <c r="C300" s="8"/>
    </row>
    <row r="301" spans="1:3" s="5" customFormat="1">
      <c r="A301" s="8"/>
      <c r="B301" s="10"/>
      <c r="C301" s="8"/>
    </row>
    <row r="302" spans="1:3" s="5" customFormat="1">
      <c r="A302" s="8"/>
      <c r="B302" s="10"/>
      <c r="C302" s="8"/>
    </row>
    <row r="303" spans="1:3" s="5" customFormat="1">
      <c r="A303" s="8"/>
      <c r="B303" s="10"/>
      <c r="C303" s="8"/>
    </row>
    <row r="304" spans="1:3" s="5" customFormat="1">
      <c r="A304" s="8"/>
      <c r="B304" s="10"/>
      <c r="C304" s="8"/>
    </row>
    <row r="305" spans="1:3" s="5" customFormat="1">
      <c r="A305" s="8"/>
      <c r="B305" s="10"/>
      <c r="C305" s="8"/>
    </row>
    <row r="306" spans="1:3" s="5" customFormat="1">
      <c r="A306" s="8"/>
      <c r="B306" s="10"/>
      <c r="C306" s="8"/>
    </row>
    <row r="307" spans="1:3" s="5" customFormat="1">
      <c r="A307" s="8"/>
      <c r="B307" s="10"/>
      <c r="C307" s="8"/>
    </row>
    <row r="308" spans="1:3" s="5" customFormat="1">
      <c r="A308" s="8"/>
      <c r="B308" s="10"/>
      <c r="C308" s="8"/>
    </row>
    <row r="309" spans="1:3" s="5" customFormat="1">
      <c r="A309" s="8"/>
      <c r="B309" s="10"/>
      <c r="C309" s="8"/>
    </row>
    <row r="310" spans="1:3" s="5" customFormat="1">
      <c r="A310" s="8"/>
      <c r="B310" s="10"/>
      <c r="C310" s="8"/>
    </row>
    <row r="311" spans="1:3" s="5" customFormat="1">
      <c r="A311" s="8"/>
      <c r="B311" s="10"/>
      <c r="C311" s="8"/>
    </row>
    <row r="312" spans="1:3" s="5" customFormat="1">
      <c r="A312" s="8"/>
      <c r="B312" s="10"/>
      <c r="C312" s="8"/>
    </row>
    <row r="313" spans="1:3" s="5" customFormat="1">
      <c r="A313" s="8"/>
      <c r="B313" s="10"/>
      <c r="C313" s="8"/>
    </row>
    <row r="314" spans="1:3" s="5" customFormat="1">
      <c r="A314" s="8"/>
      <c r="B314" s="10"/>
      <c r="C314" s="8"/>
    </row>
    <row r="315" spans="1:3" s="5" customFormat="1">
      <c r="A315" s="8"/>
      <c r="B315" s="10"/>
      <c r="C315" s="8"/>
    </row>
    <row r="316" spans="1:3" s="5" customFormat="1">
      <c r="A316" s="8"/>
      <c r="B316" s="10"/>
      <c r="C316" s="8"/>
    </row>
    <row r="317" spans="1:3" s="5" customFormat="1">
      <c r="A317" s="8"/>
      <c r="B317" s="10"/>
      <c r="C317" s="8"/>
    </row>
    <row r="318" spans="1:3" s="5" customFormat="1">
      <c r="A318" s="8"/>
      <c r="B318" s="10"/>
      <c r="C318" s="8"/>
    </row>
    <row r="319" spans="1:3" s="5" customFormat="1">
      <c r="A319" s="8"/>
      <c r="B319" s="10"/>
      <c r="C319" s="8"/>
    </row>
    <row r="320" spans="1:3" s="5" customFormat="1">
      <c r="A320" s="8"/>
      <c r="B320" s="10"/>
      <c r="C320" s="8"/>
    </row>
    <row r="321" spans="1:3" s="5" customFormat="1">
      <c r="A321" s="8"/>
      <c r="B321" s="10"/>
      <c r="C321" s="8"/>
    </row>
    <row r="322" spans="1:3" s="5" customFormat="1">
      <c r="A322" s="8"/>
      <c r="B322" s="10"/>
      <c r="C322" s="8"/>
    </row>
    <row r="323" spans="1:3" s="5" customFormat="1">
      <c r="A323" s="8"/>
      <c r="B323" s="10"/>
      <c r="C323" s="8"/>
    </row>
    <row r="324" spans="1:3" s="5" customFormat="1">
      <c r="A324" s="8"/>
      <c r="B324" s="10"/>
      <c r="C324" s="8"/>
    </row>
    <row r="325" spans="1:3" s="5" customFormat="1">
      <c r="A325" s="8"/>
      <c r="B325" s="10"/>
      <c r="C325" s="8"/>
    </row>
    <row r="326" spans="1:3" s="5" customFormat="1">
      <c r="A326" s="8"/>
      <c r="B326" s="10"/>
      <c r="C326" s="8"/>
    </row>
    <row r="327" spans="1:3" s="5" customFormat="1">
      <c r="A327" s="8"/>
      <c r="B327" s="10"/>
      <c r="C327" s="8"/>
    </row>
    <row r="328" spans="1:3" s="5" customFormat="1">
      <c r="A328" s="8"/>
      <c r="B328" s="10"/>
      <c r="C328" s="8"/>
    </row>
    <row r="329" spans="1:3" s="5" customFormat="1">
      <c r="A329" s="8"/>
      <c r="B329" s="10"/>
      <c r="C329" s="8"/>
    </row>
    <row r="330" spans="1:3" s="5" customFormat="1">
      <c r="A330" s="8"/>
      <c r="B330" s="10"/>
      <c r="C330" s="8"/>
    </row>
    <row r="331" spans="1:3" s="5" customFormat="1">
      <c r="A331" s="8"/>
      <c r="B331" s="10"/>
      <c r="C331" s="8"/>
    </row>
    <row r="332" spans="1:3" s="5" customFormat="1">
      <c r="A332" s="8"/>
      <c r="B332" s="10"/>
      <c r="C332" s="8"/>
    </row>
    <row r="333" spans="1:3" s="5" customFormat="1">
      <c r="A333" s="8"/>
      <c r="B333" s="10"/>
      <c r="C333" s="8"/>
    </row>
    <row r="334" spans="1:3" s="5" customFormat="1">
      <c r="A334" s="8"/>
      <c r="B334" s="10"/>
      <c r="C334" s="8"/>
    </row>
    <row r="335" spans="1:3" s="5" customFormat="1">
      <c r="A335" s="8"/>
      <c r="B335" s="10"/>
      <c r="C335" s="8"/>
    </row>
    <row r="336" spans="1:3" s="5" customFormat="1">
      <c r="A336" s="8"/>
      <c r="B336" s="10"/>
      <c r="C336" s="8"/>
    </row>
    <row r="337" spans="1:3" s="5" customFormat="1">
      <c r="A337" s="8"/>
      <c r="B337" s="10"/>
      <c r="C337" s="8"/>
    </row>
    <row r="338" spans="1:3" s="5" customFormat="1">
      <c r="A338" s="8"/>
      <c r="B338" s="10"/>
      <c r="C338" s="8"/>
    </row>
    <row r="339" spans="1:3" s="5" customFormat="1">
      <c r="A339" s="8"/>
      <c r="B339" s="10"/>
      <c r="C339" s="8"/>
    </row>
    <row r="340" spans="1:3" s="5" customFormat="1">
      <c r="A340" s="8"/>
      <c r="B340" s="10"/>
      <c r="C340" s="8"/>
    </row>
    <row r="341" spans="1:3" s="5" customFormat="1">
      <c r="A341" s="8"/>
      <c r="B341" s="10"/>
      <c r="C341" s="8"/>
    </row>
    <row r="342" spans="1:3" s="5" customFormat="1">
      <c r="A342" s="8"/>
      <c r="B342" s="10"/>
      <c r="C342" s="8"/>
    </row>
    <row r="343" spans="1:3" s="5" customFormat="1">
      <c r="A343" s="8"/>
      <c r="B343" s="10"/>
      <c r="C343" s="8"/>
    </row>
    <row r="344" spans="1:3" s="5" customFormat="1">
      <c r="A344" s="8"/>
      <c r="B344" s="10"/>
      <c r="C344" s="8"/>
    </row>
    <row r="345" spans="1:3" s="5" customFormat="1">
      <c r="A345" s="8"/>
      <c r="B345" s="10"/>
      <c r="C345" s="8"/>
    </row>
    <row r="346" spans="1:3" s="5" customFormat="1">
      <c r="A346" s="8"/>
      <c r="B346" s="10"/>
      <c r="C346" s="8"/>
    </row>
    <row r="347" spans="1:3" s="5" customFormat="1">
      <c r="A347" s="8"/>
      <c r="B347" s="10"/>
      <c r="C347" s="8"/>
    </row>
    <row r="348" spans="1:3" s="5" customFormat="1">
      <c r="A348" s="8"/>
      <c r="B348" s="10"/>
      <c r="C348" s="8"/>
    </row>
    <row r="349" spans="1:3" s="5" customFormat="1">
      <c r="A349" s="8"/>
      <c r="B349" s="10"/>
      <c r="C349" s="8"/>
    </row>
    <row r="350" spans="1:3" s="5" customFormat="1">
      <c r="A350" s="8"/>
      <c r="B350" s="10"/>
      <c r="C350" s="8"/>
    </row>
    <row r="351" spans="1:3" s="5" customFormat="1">
      <c r="A351" s="8"/>
      <c r="B351" s="10"/>
      <c r="C351" s="8"/>
    </row>
    <row r="352" spans="1:3" s="5" customFormat="1">
      <c r="A352" s="8"/>
      <c r="B352" s="10"/>
      <c r="C352" s="8"/>
    </row>
    <row r="353" spans="1:3" s="5" customFormat="1">
      <c r="A353" s="8"/>
      <c r="B353" s="10"/>
      <c r="C353" s="8"/>
    </row>
    <row r="354" spans="1:3" s="5" customFormat="1">
      <c r="A354" s="8"/>
      <c r="B354" s="10"/>
      <c r="C354" s="8"/>
    </row>
    <row r="355" spans="1:3" s="5" customFormat="1">
      <c r="A355" s="8"/>
      <c r="B355" s="10"/>
      <c r="C355" s="8"/>
    </row>
    <row r="356" spans="1:3" s="5" customFormat="1">
      <c r="A356" s="8"/>
      <c r="B356" s="10"/>
      <c r="C356" s="8"/>
    </row>
    <row r="357" spans="1:3" s="5" customFormat="1">
      <c r="A357" s="8"/>
      <c r="B357" s="10"/>
      <c r="C357" s="8"/>
    </row>
    <row r="358" spans="1:3" s="5" customFormat="1">
      <c r="A358" s="8"/>
      <c r="B358" s="10"/>
      <c r="C358" s="8"/>
    </row>
    <row r="359" spans="1:3" s="5" customFormat="1">
      <c r="A359" s="8"/>
      <c r="B359" s="10"/>
      <c r="C359" s="8"/>
    </row>
    <row r="360" spans="1:3" s="5" customFormat="1">
      <c r="A360" s="8"/>
      <c r="B360" s="10"/>
      <c r="C360" s="8"/>
    </row>
    <row r="361" spans="1:3" s="5" customFormat="1">
      <c r="A361" s="8"/>
      <c r="B361" s="10"/>
      <c r="C361" s="8"/>
    </row>
    <row r="362" spans="1:3" s="5" customFormat="1">
      <c r="A362" s="8"/>
      <c r="B362" s="10"/>
      <c r="C362" s="8"/>
    </row>
    <row r="363" spans="1:3" s="5" customFormat="1">
      <c r="A363" s="8"/>
      <c r="B363" s="10"/>
      <c r="C363" s="8"/>
    </row>
    <row r="364" spans="1:3" s="5" customFormat="1">
      <c r="A364" s="8"/>
      <c r="B364" s="10"/>
      <c r="C364" s="8"/>
    </row>
    <row r="365" spans="1:3" s="5" customFormat="1">
      <c r="A365" s="8"/>
      <c r="B365" s="10"/>
      <c r="C365" s="8"/>
    </row>
    <row r="366" spans="1:3" s="5" customFormat="1">
      <c r="A366" s="8"/>
      <c r="B366" s="10"/>
      <c r="C366" s="8"/>
    </row>
    <row r="367" spans="1:3" s="5" customFormat="1">
      <c r="A367" s="8"/>
      <c r="B367" s="10"/>
      <c r="C367" s="8"/>
    </row>
    <row r="368" spans="1:3" s="5" customFormat="1">
      <c r="A368" s="8"/>
      <c r="B368" s="10"/>
      <c r="C368" s="8"/>
    </row>
    <row r="369" spans="1:3" s="5" customFormat="1">
      <c r="A369" s="8"/>
      <c r="B369" s="10"/>
      <c r="C369" s="8"/>
    </row>
    <row r="370" spans="1:3" s="5" customFormat="1">
      <c r="A370" s="8"/>
      <c r="B370" s="10"/>
      <c r="C370" s="8"/>
    </row>
    <row r="371" spans="1:3" s="5" customFormat="1">
      <c r="A371" s="8"/>
      <c r="B371" s="10"/>
      <c r="C371" s="8"/>
    </row>
    <row r="372" spans="1:3" s="5" customFormat="1">
      <c r="A372" s="8"/>
      <c r="B372" s="10"/>
      <c r="C372" s="8"/>
    </row>
    <row r="373" spans="1:3" s="5" customFormat="1">
      <c r="A373" s="8"/>
      <c r="B373" s="10"/>
      <c r="C373" s="8"/>
    </row>
    <row r="374" spans="1:3" s="5" customFormat="1">
      <c r="A374" s="8"/>
      <c r="B374" s="10"/>
      <c r="C374" s="8"/>
    </row>
    <row r="375" spans="1:3" s="5" customFormat="1">
      <c r="A375" s="8"/>
      <c r="B375" s="10"/>
      <c r="C375" s="8"/>
    </row>
    <row r="376" spans="1:3" s="5" customFormat="1">
      <c r="A376" s="8"/>
      <c r="B376" s="10"/>
      <c r="C376" s="8"/>
    </row>
    <row r="377" spans="1:3" s="5" customFormat="1">
      <c r="A377" s="8"/>
      <c r="B377" s="10"/>
      <c r="C377" s="8"/>
    </row>
    <row r="378" spans="1:3" s="5" customFormat="1">
      <c r="A378" s="8"/>
      <c r="B378" s="10"/>
      <c r="C378" s="8"/>
    </row>
    <row r="379" spans="1:3" s="5" customFormat="1">
      <c r="A379" s="8"/>
      <c r="B379" s="10"/>
      <c r="C379" s="8"/>
    </row>
    <row r="380" spans="1:3" s="5" customFormat="1">
      <c r="A380" s="8"/>
      <c r="B380" s="10"/>
      <c r="C380" s="8"/>
    </row>
    <row r="381" spans="1:3" s="5" customFormat="1">
      <c r="A381" s="8"/>
      <c r="B381" s="10"/>
      <c r="C381" s="8"/>
    </row>
    <row r="382" spans="1:3" s="5" customFormat="1">
      <c r="A382" s="8"/>
      <c r="B382" s="10"/>
      <c r="C382" s="8"/>
    </row>
    <row r="383" spans="1:3" s="5" customFormat="1">
      <c r="A383" s="8"/>
      <c r="B383" s="10"/>
      <c r="C383" s="8"/>
    </row>
    <row r="384" spans="1:3" s="5" customFormat="1">
      <c r="A384" s="8"/>
      <c r="B384" s="10"/>
      <c r="C384" s="8"/>
    </row>
    <row r="385" spans="1:3" s="5" customFormat="1">
      <c r="A385" s="8"/>
      <c r="B385" s="10"/>
      <c r="C385" s="8"/>
    </row>
    <row r="386" spans="1:3" s="5" customFormat="1">
      <c r="A386" s="8"/>
      <c r="B386" s="10"/>
      <c r="C386" s="8"/>
    </row>
    <row r="387" spans="1:3" s="5" customFormat="1">
      <c r="A387" s="8"/>
      <c r="B387" s="10"/>
      <c r="C387" s="8"/>
    </row>
    <row r="388" spans="1:3" s="5" customFormat="1">
      <c r="A388" s="8"/>
      <c r="B388" s="10"/>
      <c r="C388" s="8"/>
    </row>
    <row r="389" spans="1:3" s="5" customFormat="1">
      <c r="A389" s="8"/>
      <c r="B389" s="10"/>
      <c r="C389" s="8"/>
    </row>
    <row r="390" spans="1:3" s="5" customFormat="1">
      <c r="A390" s="8"/>
      <c r="B390" s="10"/>
      <c r="C390" s="8"/>
    </row>
    <row r="391" spans="1:3" s="5" customFormat="1">
      <c r="A391" s="8"/>
      <c r="B391" s="10"/>
      <c r="C391" s="8"/>
    </row>
    <row r="392" spans="1:3" s="5" customFormat="1">
      <c r="A392" s="8"/>
      <c r="B392" s="10"/>
      <c r="C392" s="8"/>
    </row>
    <row r="393" spans="1:3" s="5" customFormat="1">
      <c r="A393" s="8"/>
      <c r="B393" s="10"/>
      <c r="C393" s="8"/>
    </row>
    <row r="394" spans="1:3" s="5" customFormat="1">
      <c r="A394" s="8"/>
      <c r="B394" s="10"/>
      <c r="C394" s="8"/>
    </row>
    <row r="395" spans="1:3" s="5" customFormat="1">
      <c r="A395" s="8"/>
      <c r="B395" s="10"/>
      <c r="C395" s="8"/>
    </row>
    <row r="396" spans="1:3" s="5" customFormat="1">
      <c r="A396" s="8"/>
      <c r="B396" s="10"/>
      <c r="C396" s="8"/>
    </row>
    <row r="397" spans="1:3" s="5" customFormat="1">
      <c r="A397" s="8"/>
      <c r="B397" s="10"/>
      <c r="C397" s="8"/>
    </row>
    <row r="398" spans="1:3" s="5" customFormat="1">
      <c r="A398" s="8"/>
      <c r="B398" s="10"/>
      <c r="C398" s="8"/>
    </row>
    <row r="399" spans="1:3" s="5" customFormat="1">
      <c r="A399" s="8"/>
      <c r="B399" s="10"/>
      <c r="C399" s="8"/>
    </row>
  </sheetData>
  <dataConsolidate/>
  <customSheetViews>
    <customSheetView guid="{814991DB-D86F-4AD0-9BFA-628B17D122F5}" showPageBreaks="1" fitToPage="1" printArea="1" hiddenRows="1" hiddenColumns="1">
      <selection activeCell="J11" sqref="J11"/>
      <pageMargins left="0.70866141732283472" right="0.70866141732283472" top="0.15748031496062992" bottom="0.19685039370078741" header="0.31496062992125984" footer="0.31496062992125984"/>
      <pageSetup paperSize="9" scale="67" orientation="portrait" r:id="rId1"/>
    </customSheetView>
  </customSheetViews>
  <mergeCells count="8">
    <mergeCell ref="A69:D69"/>
    <mergeCell ref="A68:D68"/>
    <mergeCell ref="A10:B10"/>
    <mergeCell ref="B63:D63"/>
    <mergeCell ref="B67:D67"/>
    <mergeCell ref="B66:D66"/>
    <mergeCell ref="B65:D65"/>
    <mergeCell ref="B64:D64"/>
  </mergeCells>
  <phoneticPr fontId="3" type="noConversion"/>
  <pageMargins left="0.11811023622047245" right="0.11811023622047245" top="0.19685039370078741" bottom="0" header="0.31496062992125984" footer="0.31496062992125984"/>
  <pageSetup paperSize="9" scale="78" orientation="portrait" copies="3"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05BEBF0-F8C3-4AE4-AFA0-58D0413945E8}">
          <x14:formula1>
            <xm:f>'DATA OPT '!$A$8:$E$8</xm:f>
          </x14:formula1>
          <xm:sqref>D9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75B42-2676-4243-AFEB-61EDF7D010ED}">
  <sheetPr>
    <pageSetUpPr fitToPage="1"/>
  </sheetPr>
  <dimension ref="A1:CY396"/>
  <sheetViews>
    <sheetView tabSelected="1" zoomScale="150" zoomScaleNormal="100" workbookViewId="0">
      <selection activeCell="D9" sqref="D9"/>
    </sheetView>
  </sheetViews>
  <sheetFormatPr baseColWidth="10" defaultColWidth="10.5" defaultRowHeight="15" outlineLevelCol="1"/>
  <cols>
    <col min="1" max="1" width="82.5" style="7" bestFit="1" customWidth="1"/>
    <col min="2" max="2" width="13.5" style="6" bestFit="1" customWidth="1"/>
    <col min="3" max="3" width="17.33203125" style="7" customWidth="1"/>
    <col min="4" max="4" width="13.5" style="5" customWidth="1" outlineLevel="1"/>
    <col min="5" max="103" width="10.5" style="5"/>
  </cols>
  <sheetData>
    <row r="1" spans="1:103" ht="14.75" customHeight="1">
      <c r="A1" s="47"/>
      <c r="B1" s="48"/>
      <c r="C1" s="48"/>
      <c r="D1" s="49"/>
    </row>
    <row r="2" spans="1:103" ht="14.75" customHeight="1">
      <c r="A2" s="50"/>
      <c r="B2" s="5"/>
      <c r="C2" s="5"/>
      <c r="D2" s="45"/>
    </row>
    <row r="3" spans="1:103" ht="14.75" customHeight="1">
      <c r="A3" s="50"/>
      <c r="B3" s="5"/>
      <c r="C3" s="5"/>
      <c r="D3" s="45"/>
    </row>
    <row r="4" spans="1:103" ht="14.75" customHeight="1">
      <c r="A4" s="50"/>
      <c r="B4" s="5"/>
      <c r="C4" s="5"/>
      <c r="D4" s="45"/>
    </row>
    <row r="5" spans="1:103" ht="14.75" customHeight="1">
      <c r="A5" s="50"/>
      <c r="B5" s="5"/>
      <c r="C5" s="5"/>
      <c r="D5" s="45"/>
    </row>
    <row r="6" spans="1:103" ht="14.75" customHeight="1">
      <c r="A6" s="50"/>
      <c r="B6" s="5"/>
      <c r="C6" s="5"/>
      <c r="D6" s="45"/>
    </row>
    <row r="7" spans="1:103" ht="13.5" customHeight="1">
      <c r="A7" s="50"/>
      <c r="B7" s="5"/>
      <c r="C7" s="5"/>
      <c r="D7" s="45"/>
    </row>
    <row r="8" spans="1:103" ht="21" customHeight="1">
      <c r="A8" s="51"/>
      <c r="B8" s="52"/>
      <c r="C8" s="52"/>
      <c r="D8" s="46"/>
    </row>
    <row r="9" spans="1:103" ht="14.75" customHeight="1">
      <c r="A9" s="21" t="str">
        <f>IF($D$9="ITA",'DATA OPT '!A7,IF($D$9="ENG",'DATA OPT '!B7,IF($D$9="ESP",'DATA OPT '!C7,IF($D$9="FRA",'DATA OPT '!D3,IF($D$9="deu",'DATA OPT '!E3)))))</f>
        <v>EU PRICE LIST</v>
      </c>
      <c r="B9" s="87" t="str">
        <f>IF($D$9="ITA",'DATA OPT '!A5,IF($D$9="ENG",'DATA OPT '!B5,IF($D$9="ESP",'DATA OPT '!C5,IF($D$9="FRA",'DATA OPT '!D5,IF($D$9="deu",'DATA OPT '!E5)))))</f>
        <v>January 2026</v>
      </c>
      <c r="C9" s="64" t="str">
        <f>IF($D$9="ITA",'DATA OPT '!A6,IF($D$9="ENG",'DATA OPT '!B6,IF($D$9="ESP",'DATA OPT '!C6,IF($D$9="FRA",'DATA OPT '!D6,IF($D$9="deu",'DATA OPT '!E6)))))</f>
        <v>LANGUAGE:</v>
      </c>
      <c r="D9" s="20" t="s">
        <v>0</v>
      </c>
    </row>
    <row r="10" spans="1:103" s="9" customFormat="1" ht="22.5" customHeight="1">
      <c r="A10" s="115" t="str">
        <f>IF($D$9="ITA",'DATA OPT '!A3,IF($D$9="ENG",'DATA OPT '!B3,IF($D$9="ESP",'DATA OPT '!C3,IF($D$9="FRA",'DATA OPT '!D3,IF($D$9="deu",'DATA OPT '!E3)))))</f>
        <v>DAYTONA 35 BOW-RIDER OUTBOARD (2x300 HP-202 kW VERADO V8)</v>
      </c>
      <c r="B10" s="115"/>
      <c r="C10" s="61">
        <f>'DATA OPT '!F3</f>
        <v>340000</v>
      </c>
      <c r="D10" s="13"/>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row>
    <row r="11" spans="1:103" s="16" customFormat="1" ht="15" hidden="1" customHeight="1">
      <c r="A11" s="21" t="str">
        <f>IF($D$9="ITA",'DATA OPT '!A9,IF($D$9="ENG",'DATA OPT '!B9,IF($D$9="ESP",'DATA OPT '!C9,IF($D$9="FRA",'DATA OPT '!D9,IF($D$9="deu",'DATA OPT '!E9)))))</f>
        <v>ALTERNATIVE ENGINES</v>
      </c>
      <c r="B11" s="21"/>
      <c r="C11" s="83" t="str">
        <f>IF($D$9="ITA",'DATA OPT '!A21,IF($D$9="ENG",'DATA OPT '!B21,IF($D$9="ESP",'DATA OPT '!C21,IF($D$9="FRA",'DATA OPT '!D21,IF($D$9="deu",'DATA OPT '!E21)))))</f>
        <v>PRICE LIST (VAT EXCLUDED)</v>
      </c>
      <c r="D11" s="22"/>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row>
    <row r="12" spans="1:103" s="16" customFormat="1" ht="15" hidden="1" customHeight="1">
      <c r="A12" s="70" t="s">
        <v>67</v>
      </c>
      <c r="B12" s="15"/>
      <c r="C12" s="40">
        <v>0</v>
      </c>
      <c r="D12" s="40">
        <f>B12*C12</f>
        <v>0</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row>
    <row r="13" spans="1:103" s="16" customFormat="1" ht="15" customHeight="1">
      <c r="A13" s="21" t="str">
        <f>IF($D$9="ITA",'DATA OPT '!A25,IF($D$9="ENG",'DATA OPT '!B25,IF($D$9="ESP",'DATA OPT '!C25,IF($D$9="FRA",'DATA OPT '!D25,IF($D$9="deu",'DATA OPT '!E25)))))</f>
        <v>FUNCTIONALITY</v>
      </c>
      <c r="B13" s="21"/>
      <c r="C13" s="84" t="str">
        <f>C11</f>
        <v>PRICE LIST (VAT EXCLUDED)</v>
      </c>
      <c r="D13" s="23"/>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row>
    <row r="14" spans="1:103" s="16" customFormat="1" ht="15" hidden="1" customHeight="1">
      <c r="A14" s="34" t="str">
        <f>IF($D$9="ITA",'DATA OPT '!A26,IF($D$9="ENG",'DATA OPT '!B26,IF($D$9="ESP",'DATA OPT '!C26,IF($D$9="FRA",'DATA OPT '!D26,IF($D$9="deu",'DATA OPT '!E26)))))</f>
        <v>Adaptation to Swiss regulations</v>
      </c>
      <c r="B14" s="15"/>
      <c r="C14" s="41">
        <f>'DATA OPT '!F26</f>
        <v>15000</v>
      </c>
      <c r="D14" s="40">
        <f>B14*C14</f>
        <v>0</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row>
    <row r="15" spans="1:103" s="16" customFormat="1" ht="15" customHeight="1">
      <c r="A15" s="34" t="str">
        <f>IF($D$9="ITA",'DATA OPT '!A27,IF($D$9="ENG",'DATA OPT '!B27,IF($D$9="ESP",'DATA OPT '!C27,IF($D$9="FRA",'DATA OPT '!D27,IF($D$9="deu",'DATA OPT '!E27)))))</f>
        <v>Stainless steel 15 Kg Anchor - Upgrade</v>
      </c>
      <c r="B15" s="15"/>
      <c r="C15" s="41">
        <f>'DATA OPT '!F27</f>
        <v>600</v>
      </c>
      <c r="D15" s="40">
        <f>B15*C15</f>
        <v>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row>
    <row r="16" spans="1:103" s="16" customFormat="1" ht="15" customHeight="1">
      <c r="A16" s="34" t="str">
        <f>IF($D$9="ITA",'DATA OPT '!A28,IF($D$9="ENG",'DATA OPT '!B28,IF($D$9="ESP",'DATA OPT '!C28,IF($D$9="FRA",'DATA OPT '!D28,IF($D$9="deu",'DATA OPT '!E28)))))</f>
        <v>Antifouling Paint</v>
      </c>
      <c r="B16" s="15"/>
      <c r="C16" s="41">
        <f>'DATA OPT '!F28</f>
        <v>3500</v>
      </c>
      <c r="D16" s="40">
        <f t="shared" ref="D16:D28" si="0">B16*C16</f>
        <v>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row>
    <row r="17" spans="1:103" s="16" customFormat="1" ht="15" customHeight="1">
      <c r="A17" s="34" t="str">
        <f>IF($D$9="ITA",'DATA OPT '!A29,IF($D$9="ENG",'DATA OPT '!B29,IF($D$9="ESP",'DATA OPT '!C29,IF($D$9="FRA",'DATA OPT '!D29,IF($D$9="deu",'DATA OPT '!E29)))))</f>
        <v>Air conditioning mediterranean 7K BTU</v>
      </c>
      <c r="B17" s="15"/>
      <c r="C17" s="41">
        <f>'DATA OPT '!F29</f>
        <v>8000</v>
      </c>
      <c r="D17" s="40">
        <f t="shared" si="0"/>
        <v>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row>
    <row r="18" spans="1:103" s="16" customFormat="1" ht="15" customHeight="1">
      <c r="A18" s="34" t="str">
        <f>IF($D$9="ITA",'DATA OPT '!A30,IF($D$9="ENG",'DATA OPT '!B30,IF($D$9="ESP",'DATA OPT '!C30,IF($D$9="FRA",'DATA OPT '!D30,IF($D$9="deu",'DATA OPT '!E30)))))</f>
        <v>Chain counter</v>
      </c>
      <c r="B18" s="15"/>
      <c r="C18" s="41">
        <f>'DATA OPT '!F30</f>
        <v>800</v>
      </c>
      <c r="D18" s="40">
        <f t="shared" si="0"/>
        <v>0</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row>
    <row r="19" spans="1:103" s="16" customFormat="1" ht="15" customHeight="1">
      <c r="A19" s="34" t="str">
        <f>IF($D$9="ITA",'DATA OPT '!A31,IF($D$9="ENG",'DATA OPT '!B31,IF($D$9="ESP",'DATA OPT '!C31,IF($D$9="FRA",'DATA OPT '!D31,IF($D$9="deu",'DATA OPT '!E31)))))</f>
        <v>Stern gates with RY logo</v>
      </c>
      <c r="B19" s="15"/>
      <c r="C19" s="41">
        <f>'DATA OPT '!F31</f>
        <v>3500</v>
      </c>
      <c r="D19" s="40">
        <f t="shared" si="0"/>
        <v>0</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row>
    <row r="20" spans="1:103" s="16" customFormat="1" ht="15" customHeight="1">
      <c r="A20" s="34" t="str">
        <f>IF($D$9="ITA",'DATA OPT '!A32,IF($D$9="ENG",'DATA OPT '!B32,IF($D$9="ESP",'DATA OPT '!C32,IF($D$9="FRA",'DATA OPT '!D32,IF($D$9="deu",'DATA OPT '!E32)))))</f>
        <v>Bow thruster one/off</v>
      </c>
      <c r="B20" s="15"/>
      <c r="C20" s="41">
        <f>'DATA OPT '!F32</f>
        <v>5000</v>
      </c>
      <c r="D20" s="40">
        <f t="shared" si="0"/>
        <v>0</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row>
    <row r="21" spans="1:103" s="16" customFormat="1" ht="15" customHeight="1">
      <c r="A21" s="34" t="str">
        <f>IF($D$9="ITA",'DATA OPT '!A33,IF($D$9="ENG",'DATA OPT '!B33,IF($D$9="ESP",'DATA OPT '!C33,IF($D$9="FRA",'DATA OPT '!D33,IF($D$9="deu",'DATA OPT '!E33)))))</f>
        <v>Energy pack (5x200 Ah batteries; charger/1nverter 2000W)</v>
      </c>
      <c r="B21" s="15"/>
      <c r="C21" s="41">
        <f>'DATA OPT '!F33</f>
        <v>11000</v>
      </c>
      <c r="D21" s="40">
        <f t="shared" si="0"/>
        <v>0</v>
      </c>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row>
    <row r="22" spans="1:103" s="16" customFormat="1" ht="15" customHeight="1">
      <c r="A22" s="34" t="str">
        <f>IF($D$9="ITA",'DATA OPT '!A34,IF($D$9="ENG",'DATA OPT '!B34,IF($D$9="ESP",'DATA OPT '!C34,IF($D$9="FRA",'DATA OPT '!D34,IF($D$9="deu",'DATA OPT '!E34)))))</f>
        <v>Pass-through Fish Finder GDT™ 43 with temperature reader</v>
      </c>
      <c r="B22" s="15"/>
      <c r="C22" s="41">
        <f>'DATA OPT '!F34</f>
        <v>900</v>
      </c>
      <c r="D22" s="40">
        <f t="shared" si="0"/>
        <v>0</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row>
    <row r="23" spans="1:103" s="16" customFormat="1" ht="15" customHeight="1">
      <c r="A23" s="34" t="str">
        <f>IF($D$9="ITA",'DATA OPT '!A35,IF($D$9="ENG",'DATA OPT '!B35,IF($D$9="ESP",'DATA OPT '!C35,IF($D$9="FRA",'DATA OPT '!D35,IF($D$9="deu",'DATA OPT '!E35)))))</f>
        <v>Additional stove (total 2)</v>
      </c>
      <c r="B23" s="15"/>
      <c r="C23" s="41">
        <f>'DATA OPT '!F35</f>
        <v>1000</v>
      </c>
      <c r="D23" s="40">
        <f t="shared" si="0"/>
        <v>0</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row>
    <row r="24" spans="1:103" s="16" customFormat="1" ht="15" customHeight="1">
      <c r="A24" s="34" t="str">
        <f>IF($D$9="ITA",'DATA OPT '!A36,IF($D$9="ENG",'DATA OPT '!B36,IF($D$9="ESP",'DATA OPT '!C36,IF($D$9="FRA",'DATA OPT '!D36,IF($D$9="deu",'DATA OPT '!E36)))))</f>
        <v>3.5 kW generator + additional diesel tank</v>
      </c>
      <c r="B24" s="15"/>
      <c r="C24" s="41">
        <f>'DATA OPT '!F36</f>
        <v>13000</v>
      </c>
      <c r="D24" s="40">
        <f t="shared" si="0"/>
        <v>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row>
    <row r="25" spans="1:103" s="16" customFormat="1" ht="15" customHeight="1">
      <c r="A25" s="34" t="str">
        <f>IF($D$9="ITA",'DATA OPT '!A37,IF($D$9="ENG",'DATA OPT '!B37,IF($D$9="ESP",'DATA OPT '!C37,IF($D$9="FRA",'DATA OPT '!D37,IF($D$9="deu",'DATA OPT '!E37)))))</f>
        <v>Hot water system 20 lts</v>
      </c>
      <c r="B25" s="15"/>
      <c r="C25" s="41">
        <f>'DATA OPT '!F37</f>
        <v>2000</v>
      </c>
      <c r="D25" s="40">
        <f t="shared" si="0"/>
        <v>0</v>
      </c>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row>
    <row r="26" spans="1:103" s="16" customFormat="1" ht="15" customHeight="1">
      <c r="A26" s="34" t="str">
        <f>IF($D$9="ITA",'DATA OPT '!A38,IF($D$9="ENG",'DATA OPT '!B38,IF($D$9="ESP",'DATA OPT '!C38,IF($D$9="FRA",'DATA OPT '!D38,IF($D$9="deu",'DATA OPT '!E38)))))</f>
        <v>Joystick, autopilot, electronic anchor</v>
      </c>
      <c r="B26" s="15"/>
      <c r="C26" s="41">
        <f>'DATA OPT '!F38</f>
        <v>25000</v>
      </c>
      <c r="D26" s="40">
        <f t="shared" si="0"/>
        <v>0</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row>
    <row r="27" spans="1:103" s="16" customFormat="1" ht="15" customHeight="1">
      <c r="A27" s="34" t="str">
        <f>IF($D$9="ITA",'DATA OPT '!A39,IF($D$9="ENG",'DATA OPT '!B39,IF($D$9="ESP",'DATA OPT '!C39,IF($D$9="FRA",'DATA OPT '!D39,IF($D$9="deu",'DATA OPT '!E39)))))</f>
        <v>Autopilot</v>
      </c>
      <c r="B27" s="15"/>
      <c r="C27" s="41">
        <f>'DATA OPT '!F39</f>
        <v>4000</v>
      </c>
      <c r="D27" s="40">
        <f t="shared" si="0"/>
        <v>0</v>
      </c>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row>
    <row r="28" spans="1:103" s="16" customFormat="1" ht="15" customHeight="1">
      <c r="A28" s="34" t="str">
        <f>IF($D$9="ITA",'DATA OPT '!A40,IF($D$9="ENG",'DATA OPT '!B40,IF($D$9="ESP",'DATA OPT '!C40,IF($D$9="FRA",'DATA OPT '!D40,IF($D$9="deu",'DATA OPT '!E40)))))</f>
        <v>Radio Fusion Upgrade (Amp, subwoofer, speaker upgrade)</v>
      </c>
      <c r="B28" s="15"/>
      <c r="C28" s="41">
        <f>'DATA OPT '!F40</f>
        <v>3500</v>
      </c>
      <c r="D28" s="40">
        <f t="shared" si="0"/>
        <v>0</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row>
    <row r="29" spans="1:103" s="16" customFormat="1" ht="15" customHeight="1">
      <c r="A29" s="21" t="str">
        <f>IF($D$9="ITA",'DATA OPT '!A12,IF($D$9="ENG",'DATA OPT '!B12,IF($D$9="ESP",'DATA OPT '!C12,IF($D$9="FRA",'DATA OPT '!D12,IF($D$9="deu",'DATA OPT '!E12)))))</f>
        <v>EXTERIORS</v>
      </c>
      <c r="B29" s="23"/>
      <c r="C29" s="85" t="str">
        <f>C11</f>
        <v>PRICE LIST (VAT EXCLUDED)</v>
      </c>
      <c r="D29" s="23"/>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row>
    <row r="30" spans="1:103" s="16" customFormat="1" ht="15" customHeight="1">
      <c r="A30" s="34" t="str">
        <f>IF($D$9="ITA",'DATA OPT '!A42,IF($D$9="ENG",'DATA OPT '!B42,IF($D$9="ESP",'DATA OPT '!C42,IF($D$9="FRA",'DATA OPT '!D42,IF($D$9="deu",'DATA OPT '!E43)))))</f>
        <v>Bimini Top Canvas</v>
      </c>
      <c r="B30" s="15"/>
      <c r="C30" s="41">
        <f>'DATA OPT '!F42</f>
        <v>12000</v>
      </c>
      <c r="D30" s="40">
        <f t="shared" ref="D30" si="1">B30*C30</f>
        <v>0</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row>
    <row r="31" spans="1:103" s="16" customFormat="1" ht="15" customHeight="1">
      <c r="A31" s="34" t="str">
        <f>IF($D$9="ITA",'DATA OPT '!A43,IF($D$9="ENG",'DATA OPT '!B43,IF($D$9="ESP",'DATA OPT '!C43,IF($D$9="FRA",'DATA OPT '!D43,IF($D$9="deu",'DATA OPT '!E44)))))</f>
        <v>Bimini Top Fiberglass</v>
      </c>
      <c r="B31" s="15"/>
      <c r="C31" s="41">
        <f>'DATA OPT '!F43</f>
        <v>19000</v>
      </c>
      <c r="D31" s="40">
        <f t="shared" ref="D31:D43" si="2">B31*C31</f>
        <v>0</v>
      </c>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row>
    <row r="32" spans="1:103" s="16" customFormat="1" ht="15" customHeight="1">
      <c r="A32" s="34" t="str">
        <f>IF($D$9="ITA",'DATA OPT '!A44,IF($D$9="ENG",'DATA OPT '!B44,IF($D$9="ESP",'DATA OPT '!C44,IF($D$9="FRA",'DATA OPT '!D44,IF($D$9="deu",'DATA OPT '!E45)))))</f>
        <v>Closing hoods (kitchen block, driver's seats, dashboard)</v>
      </c>
      <c r="B32" s="15"/>
      <c r="C32" s="41">
        <f>'DATA OPT '!F44</f>
        <v>5000</v>
      </c>
      <c r="D32" s="40">
        <f t="shared" si="2"/>
        <v>0</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row>
    <row r="33" spans="1:103" s="16" customFormat="1" ht="15" customHeight="1">
      <c r="A33" s="34" t="str">
        <f>IF($D$9="ITA",'DATA OPT '!A45,IF($D$9="ENG",'DATA OPT '!B45,IF($D$9="ESP",'DATA OPT '!C45,IF($D$9="FRA",'DATA OPT '!D45,IF($D$9="deu",'DATA OPT '!E46)))))</f>
        <v>Belw-seat wireless charger (box)</v>
      </c>
      <c r="B33" s="15"/>
      <c r="C33" s="41">
        <f>'DATA OPT '!F45</f>
        <v>300</v>
      </c>
      <c r="D33" s="40">
        <f t="shared" si="2"/>
        <v>0</v>
      </c>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row>
    <row r="34" spans="1:103" s="16" customFormat="1" ht="15" customHeight="1">
      <c r="A34" s="34" t="str">
        <f>IF($D$9="ITA",'DATA OPT '!A46,IF($D$9="ENG",'DATA OPT '!B46,IF($D$9="ESP",'DATA OPT '!C46,IF($D$9="FRA",'DATA OPT '!D46,IF($D$9="deu",'DATA OPT '!E47)))))</f>
        <v>40x40 aquamarine cushions with RY logo (couple)</v>
      </c>
      <c r="B34" s="15"/>
      <c r="C34" s="41">
        <f>'DATA OPT '!F46</f>
        <v>120</v>
      </c>
      <c r="D34" s="40">
        <f t="shared" si="2"/>
        <v>0</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row>
    <row r="35" spans="1:103" s="16" customFormat="1" ht="15" customHeight="1">
      <c r="A35" s="34" t="str">
        <f>IF($D$9="ITA",'DATA OPT '!A47,IF($D$9="ENG",'DATA OPT '!B47,IF($D$9="ESP",'DATA OPT '!C47,IF($D$9="FRA",'DATA OPT '!D47,IF($D$9="deu",'DATA OPT '!E48)))))</f>
        <v>Bath towel 170x130 aquamarine with RY logo 500 gr/sm</v>
      </c>
      <c r="B35" s="15"/>
      <c r="C35" s="41">
        <f>'DATA OPT '!F47</f>
        <v>100</v>
      </c>
      <c r="D35" s="40">
        <f t="shared" si="2"/>
        <v>0</v>
      </c>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row>
    <row r="36" spans="1:103" s="16" customFormat="1" ht="15" customHeight="1">
      <c r="A36" s="34" t="str">
        <f>IF($D$9="ITA",'DATA OPT '!A48,IF($D$9="ENG",'DATA OPT '!B48,IF($D$9="ESP",'DATA OPT '!C48,IF($D$9="FRA",'DATA OPT '!D48,IF($D$9="deu",'DATA OPT '!E49)))))</f>
        <v>Courtesy lights side decks (6 lights)</v>
      </c>
      <c r="B36" s="15"/>
      <c r="C36" s="41">
        <f>'DATA OPT '!F48</f>
        <v>1500</v>
      </c>
      <c r="D36" s="40">
        <f t="shared" si="2"/>
        <v>0</v>
      </c>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row>
    <row r="37" spans="1:103" s="16" customFormat="1" ht="15" customHeight="1">
      <c r="A37" s="34" t="str">
        <f>IF($D$9="ITA",'DATA OPT '!A49,IF($D$9="ENG",'DATA OPT '!B49,IF($D$9="ESP",'DATA OPT '!C49,IF($D$9="FRA",'DATA OPT '!D49,IF($D$9="deu",'DATA OPT '!E50)))))</f>
        <v>Aft underwater lights (nb 2)</v>
      </c>
      <c r="B37" s="15"/>
      <c r="C37" s="41">
        <f>'DATA OPT '!F49</f>
        <v>1800</v>
      </c>
      <c r="D37" s="40">
        <f t="shared" si="2"/>
        <v>0</v>
      </c>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row>
    <row r="38" spans="1:103" s="16" customFormat="1" ht="15" customHeight="1">
      <c r="A38" s="34" t="str">
        <f>IF($D$9="ITA",'DATA OPT '!A50,IF($D$9="ENG",'DATA OPT '!B50,IF($D$9="ESP",'DATA OPT '!C50,IF($D$9="FRA",'DATA OPT '!D50,IF($D$9="deu",'DATA OPT '!E51)))))</f>
        <v>Side underwater lights (n°2)</v>
      </c>
      <c r="B38" s="15"/>
      <c r="C38" s="41">
        <f>'DATA OPT '!F50</f>
        <v>1000</v>
      </c>
      <c r="D38" s="40">
        <f t="shared" si="2"/>
        <v>0</v>
      </c>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row>
    <row r="39" spans="1:103" s="16" customFormat="1" ht="15" customHeight="1">
      <c r="A39" s="34" t="str">
        <f>IF($D$9="ITA",'DATA OPT '!A51,IF($D$9="ENG",'DATA OPT '!B51,IF($D$9="ESP",'DATA OPT '!C51,IF($D$9="FRA",'DATA OPT '!D51,IF($D$9="deu",'DATA OPT '!E52)))))</f>
        <v>White engines</v>
      </c>
      <c r="B39" s="15"/>
      <c r="C39" s="41">
        <f>'DATA OPT '!F51</f>
        <v>4000</v>
      </c>
      <c r="D39" s="40">
        <f t="shared" si="2"/>
        <v>0</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row>
    <row r="40" spans="1:103" s="16" customFormat="1" ht="15" customHeight="1">
      <c r="A40" s="34" t="str">
        <f>IF($D$9="ITA",'DATA OPT '!A52,IF($D$9="ENG",'DATA OPT '!B52,IF($D$9="ESP",'DATA OPT '!C52,IF($D$9="FRA",'DATA OPT '!D52,IF($D$9="deu",'DATA OPT '!E53)))))</f>
        <v>Stern platforms with retractable ladder (like D35)</v>
      </c>
      <c r="B40" s="15"/>
      <c r="C40" s="41">
        <f>'DATA OPT '!F52</f>
        <v>0</v>
      </c>
      <c r="D40" s="40">
        <f t="shared" si="2"/>
        <v>0</v>
      </c>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row>
    <row r="41" spans="1:103" s="16" customFormat="1" ht="15" customHeight="1">
      <c r="A41" s="34" t="str">
        <f>IF($D$9="ITA",'DATA OPT '!A53,IF($D$9="ENG",'DATA OPT '!B53,IF($D$9="ESP",'DATA OPT '!C53,IF($D$9="FRA",'DATA OPT '!D53,IF($D$9="deu",'DATA OPT '!E54)))))</f>
        <v>Ponte in teak synthetic (Flexiteek®) anzichè in rubber</v>
      </c>
      <c r="B41" s="15"/>
      <c r="C41" s="41">
        <f>'DATA OPT '!F53</f>
        <v>14000</v>
      </c>
      <c r="D41" s="40">
        <f t="shared" si="2"/>
        <v>0</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row>
    <row r="42" spans="1:103" s="16" customFormat="1" ht="15" customHeight="1">
      <c r="A42" s="34" t="str">
        <f>IF($D$9="ITA",'DATA OPT '!A54,IF($D$9="ENG",'DATA OPT '!B54,IF($D$9="ESP",'DATA OPT '!C54,IF($D$9="FRA",'DATA OPT '!D54,IF($D$9="deu",'DATA OPT '!E55)))))</f>
        <v>Deck in full teak instead of rubber</v>
      </c>
      <c r="B42" s="15"/>
      <c r="C42" s="41">
        <f>'DATA OPT '!F54</f>
        <v>19000</v>
      </c>
      <c r="D42" s="40">
        <f t="shared" si="2"/>
        <v>0</v>
      </c>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row>
    <row r="43" spans="1:103" s="16" customFormat="1" ht="15" customHeight="1">
      <c r="A43" s="34" t="str">
        <f>IF($D$9="ITA",'DATA OPT '!A55,IF($D$9="ENG",'DATA OPT '!B55,IF($D$9="ESP",'DATA OPT '!C55,IF($D$9="FRA",'DATA OPT '!D55,IF($D$9="deu",'DATA OPT '!E56)))))</f>
        <v>Transparent front and side covers</v>
      </c>
      <c r="B43" s="15"/>
      <c r="C43" s="41">
        <f>'DATA OPT '!F55</f>
        <v>1800</v>
      </c>
      <c r="D43" s="40">
        <f t="shared" si="2"/>
        <v>0</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row>
    <row r="44" spans="1:103" s="16" customFormat="1" ht="15" customHeight="1">
      <c r="A44" s="34" t="str">
        <f>IF($D$9="ITA",'DATA OPT '!A56,IF($D$9="ENG",'DATA OPT '!B56,IF($D$9="ESP",'DATA OPT '!C56,IF($D$9="FRA",'DATA OPT '!D56,IF($D$9="deu",'DATA OPT '!E57)))))</f>
        <v>Aft sun canopy (extension) with 2 steel poles (black)</v>
      </c>
      <c r="B44" s="15"/>
      <c r="C44" s="41">
        <f>'DATA OPT '!F56</f>
        <v>2500</v>
      </c>
      <c r="D44" s="40">
        <f t="shared" ref="D44:D45" si="3">B44*C44</f>
        <v>0</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row>
    <row r="45" spans="1:103" s="16" customFormat="1" ht="15" customHeight="1">
      <c r="A45" s="34" t="str">
        <f>IF($D$9="ITA",'DATA OPT '!A57,IF($D$9="ENG",'DATA OPT '!B57,IF($D$9="ESP",'DATA OPT '!C57,IF($D$9="FRA",'DATA OPT '!D57,IF($D$9="deu",'DATA OPT '!E58)))))</f>
        <v>Bow sun awning with 2 steel posts (black) (classic)</v>
      </c>
      <c r="B45" s="15"/>
      <c r="C45" s="41">
        <f>'DATA OPT '!F57</f>
        <v>2500</v>
      </c>
      <c r="D45" s="40">
        <f t="shared" si="3"/>
        <v>0</v>
      </c>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row>
    <row r="46" spans="1:103" s="16" customFormat="1" ht="15" customHeight="1">
      <c r="A46" s="34" t="str">
        <f>IF($D$9="ITA",'DATA OPT '!A58,IF($D$9="ENG",'DATA OPT '!B58,IF($D$9="ESP",'DATA OPT '!C58,IF($D$9="FRA",'DATA OPT '!D58,IF($D$9="deu",'DATA OPT '!E59)))))</f>
        <v>Bow awning with 4 steel posts (black) (Bow Rider)</v>
      </c>
      <c r="B46" s="15"/>
      <c r="C46" s="41">
        <f>'DATA OPT '!F58</f>
        <v>3000</v>
      </c>
      <c r="D46" s="40">
        <f t="shared" ref="D46:D47" si="4">B46*C46</f>
        <v>0</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row>
    <row r="47" spans="1:103" s="16" customFormat="1" ht="15" customHeight="1">
      <c r="A47" s="34" t="str">
        <f>IF($D$9="ITA",'DATA OPT '!A59,IF($D$9="ENG",'DATA OPT '!B59,IF($D$9="ESP",'DATA OPT '!C59,IF($D$9="FRA",'DATA OPT '!D59,IF($D$9="deu",'DATA OPT '!E60)))))</f>
        <v>Hull and Deck metallic painting</v>
      </c>
      <c r="B47" s="15"/>
      <c r="C47" s="41">
        <f>'DATA OPT '!F59</f>
        <v>75000</v>
      </c>
      <c r="D47" s="40">
        <f t="shared" si="4"/>
        <v>0</v>
      </c>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row>
    <row r="48" spans="1:103" s="16" customFormat="1" ht="15" customHeight="1">
      <c r="A48" s="21" t="str">
        <f>IF($D$9="ITA",'DATA OPT '!A13,IF($D$9="ENG",'DATA OPT '!B13,IF($D$9="ESP",'DATA OPT '!C620,IF($D$9="FRA",'DATA OPT '!D13,IF($D$9="deu",'DATA OPT '!E13)))))</f>
        <v>INTERIORS</v>
      </c>
      <c r="B48" s="23"/>
      <c r="C48" s="84" t="str">
        <f>C11</f>
        <v>PRICE LIST (VAT EXCLUDED)</v>
      </c>
      <c r="D48" s="24"/>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row>
    <row r="49" spans="1:103" s="16" customFormat="1">
      <c r="A49" s="34" t="str">
        <f>IF($D$9="ITA",'DATA OPT '!A61,IF($D$9="ENG",'DATA OPT '!B61,IF($D$9="ESP",'DATA OPT '!C61,IF($D$9="FRA",'DATA OPT '!D61,IF($D$9="deu",'DATA OPT '!E61)))))</f>
        <v>Internal furnirure (no sofa)</v>
      </c>
      <c r="B49" s="15"/>
      <c r="C49" s="41">
        <f>'DATA OPT '!F61</f>
        <v>5000</v>
      </c>
      <c r="D49" s="40">
        <f t="shared" ref="D49" si="5">B49*C49</f>
        <v>0</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row>
    <row r="50" spans="1:103" s="16" customFormat="1">
      <c r="A50" s="34" t="str">
        <f>IF($D$9="ITA",'DATA OPT '!A62,IF($D$9="ENG",'DATA OPT '!B62,IF($D$9="ESP",'DATA OPT '!C62,IF($D$9="FRA",'DATA OPT '!D62,IF($D$9="deu",'DATA OPT '!E62)))))</f>
        <v>50 Lts Fridge</v>
      </c>
      <c r="B50" s="15"/>
      <c r="C50" s="41">
        <f>'DATA OPT '!F62</f>
        <v>2500</v>
      </c>
      <c r="D50" s="40">
        <f t="shared" ref="D50" si="6">B50*C50</f>
        <v>0</v>
      </c>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row>
    <row r="51" spans="1:103" s="16" customFormat="1" ht="15" customHeight="1">
      <c r="A51" s="21" t="str">
        <f>IF($D$9="ITA",'DATA OPT '!A63,IF($D$9="ENG",'DATA OPT '!B63,IF($D$9="ESP",'DATA OPT '!C63,IF($D$9="FRA",'DATA OPT '!D63,IF($D$9="deu",'DATA OPT '!E63)))))</f>
        <v>TRANSPORTATION</v>
      </c>
      <c r="B51" s="23"/>
      <c r="C51" s="84" t="str">
        <f>C11</f>
        <v>PRICE LIST (VAT EXCLUDED)</v>
      </c>
      <c r="D51" s="24"/>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row>
    <row r="52" spans="1:103" s="16" customFormat="1" ht="15" customHeight="1">
      <c r="A52" s="34" t="str">
        <f>IF($D$9="ITA",'DATA OPT '!A64,IF($D$9="ENG",'DATA OPT '!B64,IF($D$9="ESP",'DATA OPT '!C64,IF($D$9="FRA",'DATA OPT '!D64,IF($D$9="deu",'DATA OPT '!E64)))))</f>
        <v>CE Certificate and declaration of Conformity</v>
      </c>
      <c r="B52" s="15"/>
      <c r="C52" s="41">
        <f>'DATA OPT '!F64</f>
        <v>500</v>
      </c>
      <c r="D52" s="40">
        <f t="shared" ref="D52:D57" si="7">B52*C52</f>
        <v>0</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row>
    <row r="53" spans="1:103" s="16" customFormat="1" ht="15" customHeight="1">
      <c r="A53" s="34" t="str">
        <f>IF($D$9="ITA",'DATA OPT '!A65,IF($D$9="ENG",'DATA OPT '!B65,IF($D$9="ESP",'DATA OPT '!C65,IF($D$9="FRA",'DATA OPT '!D65,IF($D$9="deu",'DATA OPT '!E65)))))</f>
        <v>Transport cover</v>
      </c>
      <c r="B53" s="15"/>
      <c r="C53" s="41">
        <f>'DATA OPT '!F65</f>
        <v>2500</v>
      </c>
      <c r="D53" s="40">
        <f t="shared" ref="D53:D54" si="8">B53*C53</f>
        <v>0</v>
      </c>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row>
    <row r="54" spans="1:103" s="16" customFormat="1" ht="15" customHeight="1">
      <c r="A54" s="34" t="str">
        <f>IF($D$9="ITA",'DATA OPT '!A66,IF($D$9="ENG",'DATA OPT '!B66,IF($D$9="ESP",'DATA OPT '!C66,IF($D$9="FRA",'DATA OPT '!D66,IF($D$9="deu",'DATA OPT '!E66)))))</f>
        <v>Cradle for transport by ship</v>
      </c>
      <c r="B54" s="15"/>
      <c r="C54" s="41">
        <f>'DATA OPT '!F66</f>
        <v>4000</v>
      </c>
      <c r="D54" s="40">
        <f t="shared" si="8"/>
        <v>0</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row>
    <row r="55" spans="1:103" s="19" customFormat="1" ht="15" customHeight="1">
      <c r="A55" s="34" t="str">
        <f>IF($D$9="ITA",'DATA OPT '!A67,IF($D$9="ENG",'DATA OPT '!B67,IF($D$9="ESP",'DATA OPT '!C67,IF($D$9="FRA",'DATA OPT '!D67,IF($D$9="deu",'DATA OPT '!E67)))))</f>
        <v>Transport to Lignano</v>
      </c>
      <c r="B55" s="15"/>
      <c r="C55" s="41">
        <f>'DATA OPT '!F67</f>
        <v>7500</v>
      </c>
      <c r="D55" s="40">
        <f t="shared" si="7"/>
        <v>0</v>
      </c>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row>
    <row r="56" spans="1:103" s="19" customFormat="1" ht="15" customHeight="1">
      <c r="A56" s="34" t="str">
        <f>IF($D$9="ITA",'DATA OPT '!A68,IF($D$9="ENG",'DATA OPT '!B68,IF($D$9="ESP",'DATA OPT '!C68,IF($D$9="FRA",'DATA OPT '!D68,IF($D$9="deu",'DATA OPT '!E68)))))</f>
        <v>Transport to Naples</v>
      </c>
      <c r="B56" s="15"/>
      <c r="C56" s="41">
        <f>'DATA OPT '!F68</f>
        <v>11000</v>
      </c>
      <c r="D56" s="40">
        <f t="shared" si="7"/>
        <v>0</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row>
    <row r="57" spans="1:103" s="19" customFormat="1" ht="15" customHeight="1">
      <c r="A57" s="34" t="str">
        <f>IF($D$9="ITA",'DATA OPT '!A69,IF($D$9="ENG",'DATA OPT '!B69,IF($D$9="ESP",'DATA OPT '!C69,IF($D$9="FRA",'DATA OPT '!D69,IF($D$9="deu",'DATA OPT '!E69)))))</f>
        <v>Transport to Varazze</v>
      </c>
      <c r="B57" s="15"/>
      <c r="C57" s="41">
        <f>'DATA OPT '!F69</f>
        <v>7500</v>
      </c>
      <c r="D57" s="40">
        <f t="shared" si="7"/>
        <v>0</v>
      </c>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row>
    <row r="58" spans="1:103" s="16" customFormat="1" ht="29">
      <c r="A58" s="81" t="str">
        <f>IF($D$9="ITA",'DATA OPT '!A70,IF($D$9="ENG",'DATA OPT '!B70,IF($D$9="ESP",'DATA OPT '!C70,IF($D$9="FRA",'DATA OPT '!D70,IF($D$9="deu",'DATA OPT '!E70)))))</f>
        <v>OFFER</v>
      </c>
      <c r="B58" s="86" t="str">
        <f>C11</f>
        <v>PRICE LIST (VAT EXCLUDED)</v>
      </c>
      <c r="C58" s="81" t="str">
        <f>HLOOKUP($D$9,'DATA OPT '!$A:$F,20,0)</f>
        <v>DISCOUNT</v>
      </c>
      <c r="D58" s="82" t="str">
        <f>HLOOKUP($D$9,'DATA OPT '!$A:$F,19,0)</f>
        <v>NET PRICE  (VAT EXCLUDED)</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row>
    <row r="59" spans="1:103" s="16" customFormat="1" ht="15" customHeight="1">
      <c r="A59" s="34" t="str">
        <f>IF($D$9="ITA",'DATA OPT '!A71,IF($D$9="ENG",'DATA OPT '!B71,IF($D$9="ESP",'DATA OPT '!C71,IF($D$9="FRA",'DATA OPT '!D71,IF($D$9="deu",'DATA OPT '!E71)))))</f>
        <v>Boat Price</v>
      </c>
      <c r="B59" s="42">
        <f>C10</f>
        <v>340000</v>
      </c>
      <c r="C59" s="63"/>
      <c r="D59" s="42">
        <f>B59*(1-C59)</f>
        <v>340000</v>
      </c>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row>
    <row r="60" spans="1:103" s="16" customFormat="1" ht="15" customHeight="1">
      <c r="A60" s="34" t="str">
        <f>IF($D$9="ITA",'DATA OPT '!A72,IF($D$9="ENG",'DATA OPT '!B72,IF($D$9="ESP",'DATA OPT '!C72,IF($D$9="FRA",'DATA OPT '!D72,IF($D$9="deu",'DATA OPT '!E72)))))</f>
        <v>Optional Price</v>
      </c>
      <c r="B60" s="43">
        <f>SUM(D12:D57)</f>
        <v>0</v>
      </c>
      <c r="C60" s="63"/>
      <c r="D60" s="42">
        <f>B60*(1-C60)</f>
        <v>0</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row>
    <row r="61" spans="1:103" s="16" customFormat="1" ht="15" customHeight="1">
      <c r="A61" s="34" t="str">
        <f>IF($D$9="ITA",'DATA OPT '!A73,IF($D$9="ENG",'DATA OPT '!B73,IF($D$9="ESP",'DATA OPT '!C73,IF($D$9="FRA",'DATA OPT '!D73,IF($D$9="deu",'DATA OPT '!E73)))))</f>
        <v>Total</v>
      </c>
      <c r="B61" s="43">
        <f>B59+B60</f>
        <v>340000</v>
      </c>
      <c r="C61" s="35"/>
      <c r="D61" s="44">
        <f>D59+D60</f>
        <v>340000</v>
      </c>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row>
    <row r="62" spans="1:103" s="16" customFormat="1" ht="15" customHeight="1">
      <c r="A62" s="21" t="str">
        <f>IF($D$9="ITA",'DATA OPT '!A74,IF($D$9="ENG",'DATA OPT '!B74,IF($D$9="ESP",'DATA OPT '!C74,IF($D$9="FRA",'DATA OPT '!D74,IF($D$9="deu",'DATA OPT '!E74)))))</f>
        <v>BOAT CONFIGURATION</v>
      </c>
      <c r="B62" s="21"/>
      <c r="C62" s="97"/>
      <c r="D62" s="98">
        <f>D61*(100%-C62)</f>
        <v>340000</v>
      </c>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row>
    <row r="63" spans="1:103" s="16" customFormat="1" ht="19.25" customHeight="1">
      <c r="A63" s="34" t="str">
        <f>IF($D$9="ITA",'DATA OPT '!A75,IF($D$9="ENG",'DATA OPT '!B75,IF($D$9="ESP",'DATA OPT '!C75,IF($D$9="FRA",'DATA OPT '!D75,IF($D$9="deu",'DATA OPT '!E75)))))</f>
        <v>Hull Colour</v>
      </c>
      <c r="B63" s="116"/>
      <c r="C63" s="116"/>
      <c r="D63" s="116"/>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row>
    <row r="64" spans="1:103" s="16" customFormat="1" ht="19.25" customHeight="1">
      <c r="A64" s="34" t="str">
        <f>IF($D$9="ITA",'DATA OPT '!A76,IF($D$9="ENG",'DATA OPT '!B76,IF($D$9="ESP",'DATA OPT '!C76,IF($D$9="FRA",'DATA OPT '!D76,IF($D$9="deu",'DATA OPT '!E76)))))</f>
        <v>Deck Colour</v>
      </c>
      <c r="B64" s="116"/>
      <c r="C64" s="116"/>
      <c r="D64" s="116"/>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row>
    <row r="65" spans="1:103" s="16" customFormat="1" ht="19.25" customHeight="1">
      <c r="A65" s="34" t="str">
        <f>IF($D$9="ITA",'DATA OPT '!A77,IF($D$9="ENG",'DATA OPT '!B77,IF($D$9="ESP",'DATA OPT '!C77,IF($D$9="FRA",'DATA OPT '!D77,IF($D$9="deu",'DATA OPT '!E77)))))</f>
        <v>Teak Caulking</v>
      </c>
      <c r="B65" s="116"/>
      <c r="C65" s="116"/>
      <c r="D65" s="116"/>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row>
    <row r="66" spans="1:103" s="16" customFormat="1" ht="19.25" customHeight="1">
      <c r="A66" s="34" t="str">
        <f>IF($D$9="ITA",'DATA OPT '!A78,IF($D$9="ENG",'DATA OPT '!B78,IF($D$9="ESP",'DATA OPT '!C78,IF($D$9="FRA",'DATA OPT '!D78,IF($D$9="deu",'DATA OPT '!E78)))))</f>
        <v>Interior Upholstery Color</v>
      </c>
      <c r="B66" s="116"/>
      <c r="C66" s="116"/>
      <c r="D66" s="116"/>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row>
    <row r="67" spans="1:103" s="16" customFormat="1" ht="19.25" customHeight="1">
      <c r="A67" s="34" t="str">
        <f>IF($D$9="ITA",'DATA OPT '!A79,IF($D$9="ENG",'DATA OPT '!B79,IF($D$9="ESP",'DATA OPT '!C79,IF($D$9="FRA",'DATA OPT '!D79,IF($D$9="deu",'DATA OPT '!E79)))))</f>
        <v>Exterior Upholstery Color</v>
      </c>
      <c r="B67" s="116"/>
      <c r="C67" s="116"/>
      <c r="D67" s="116"/>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row>
    <row r="68" spans="1:103" ht="15" customHeight="1">
      <c r="A68" s="112"/>
      <c r="B68" s="113"/>
      <c r="C68" s="113"/>
      <c r="D68" s="114"/>
    </row>
    <row r="69" spans="1:103" ht="79.5" customHeight="1">
      <c r="A69" s="109" t="str">
        <f>IF($D$9="ITA",'DATA OPT '!A22,IF($D$9="ENG",'DATA OPT '!B22,IF($D$9="ESP",'DATA OPT '!C22,IF($D$9="FRA",'DATA OPT '!D22,IF($D$9="deu",'DATA OPT '!E22)))))</f>
        <v>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v>
      </c>
      <c r="B69" s="110" t="str">
        <f>HLOOKUP($D$9,'DATA OPT '!$A:$F,70,0)</f>
        <v>OFFER</v>
      </c>
      <c r="C69" s="110" t="str">
        <f>HLOOKUP($D$9,'DATA OPT '!$A:$F,70,0)</f>
        <v>OFFER</v>
      </c>
      <c r="D69" s="111" t="str">
        <f>HLOOKUP($D$9,'DATA OPT '!$A:$F,70,0)</f>
        <v>OFFER</v>
      </c>
    </row>
    <row r="70" spans="1:103" s="5" customFormat="1">
      <c r="A70" s="14" t="s">
        <v>311</v>
      </c>
      <c r="B70" s="14"/>
      <c r="C70" s="14"/>
      <c r="D70" s="14"/>
    </row>
    <row r="71" spans="1:103" s="5" customFormat="1">
      <c r="A71" s="14"/>
      <c r="B71" s="14"/>
      <c r="C71" s="14"/>
      <c r="D71" s="14"/>
    </row>
    <row r="72" spans="1:103" s="5" customFormat="1">
      <c r="A72" s="14"/>
      <c r="B72" s="14"/>
      <c r="C72" s="14"/>
      <c r="D72" s="14"/>
    </row>
    <row r="73" spans="1:103" s="5" customFormat="1">
      <c r="A73" s="14"/>
      <c r="B73" s="14"/>
      <c r="C73" s="14"/>
      <c r="D73" s="14"/>
    </row>
    <row r="74" spans="1:103" s="5" customFormat="1">
      <c r="A74" s="14"/>
      <c r="B74" s="14"/>
      <c r="C74" s="14"/>
      <c r="D74" s="14"/>
    </row>
    <row r="75" spans="1:103" s="5" customFormat="1">
      <c r="A75" s="8"/>
      <c r="B75" s="8"/>
      <c r="C75" s="8"/>
    </row>
    <row r="76" spans="1:103" s="5" customFormat="1">
      <c r="A76" s="8"/>
      <c r="B76" s="8"/>
      <c r="C76" s="8"/>
    </row>
    <row r="77" spans="1:103" s="5" customFormat="1">
      <c r="A77" s="8"/>
      <c r="B77" s="8"/>
      <c r="C77" s="8"/>
    </row>
    <row r="78" spans="1:103" s="5" customFormat="1">
      <c r="A78" s="8"/>
      <c r="B78" s="8"/>
      <c r="C78" s="8"/>
    </row>
    <row r="79" spans="1:103" s="5" customFormat="1">
      <c r="A79" s="8"/>
      <c r="B79" s="8"/>
      <c r="C79" s="8"/>
    </row>
    <row r="80" spans="1:103" s="5" customFormat="1">
      <c r="A80" s="8"/>
      <c r="B80" s="8"/>
      <c r="C80" s="8"/>
    </row>
    <row r="81" spans="1:3" s="5" customFormat="1">
      <c r="A81" s="8"/>
      <c r="B81" s="8"/>
      <c r="C81" s="8"/>
    </row>
    <row r="82" spans="1:3" s="5" customFormat="1">
      <c r="A82" s="8"/>
      <c r="B82" s="8"/>
      <c r="C82" s="8"/>
    </row>
    <row r="83" spans="1:3" s="5" customFormat="1">
      <c r="A83" s="8"/>
      <c r="B83" s="8"/>
      <c r="C83" s="8"/>
    </row>
    <row r="84" spans="1:3" s="5" customFormat="1">
      <c r="A84" s="8"/>
      <c r="B84" s="8"/>
      <c r="C84" s="8"/>
    </row>
    <row r="85" spans="1:3" s="5" customFormat="1">
      <c r="A85" s="8"/>
      <c r="B85" s="8"/>
      <c r="C85" s="8"/>
    </row>
    <row r="86" spans="1:3" s="5" customFormat="1">
      <c r="A86" s="8"/>
      <c r="B86" s="8"/>
      <c r="C86" s="8"/>
    </row>
    <row r="87" spans="1:3" s="5" customFormat="1">
      <c r="A87" s="8"/>
      <c r="B87" s="8"/>
      <c r="C87" s="8"/>
    </row>
    <row r="88" spans="1:3" s="5" customFormat="1">
      <c r="A88" s="8"/>
      <c r="B88" s="8"/>
      <c r="C88" s="8"/>
    </row>
    <row r="89" spans="1:3" s="5" customFormat="1">
      <c r="A89" s="8"/>
      <c r="B89" s="8"/>
      <c r="C89" s="8"/>
    </row>
    <row r="90" spans="1:3" s="5" customFormat="1">
      <c r="A90" s="8"/>
      <c r="B90" s="8"/>
      <c r="C90" s="8"/>
    </row>
    <row r="91" spans="1:3" s="5" customFormat="1">
      <c r="A91" s="8"/>
      <c r="B91" s="8"/>
      <c r="C91" s="8"/>
    </row>
    <row r="92" spans="1:3" s="5" customFormat="1">
      <c r="A92" s="8"/>
      <c r="B92" s="8"/>
      <c r="C92" s="8"/>
    </row>
    <row r="93" spans="1:3" s="5" customFormat="1">
      <c r="A93" s="8"/>
      <c r="B93" s="8"/>
      <c r="C93" s="8"/>
    </row>
    <row r="94" spans="1:3" s="5" customFormat="1">
      <c r="A94" s="8"/>
      <c r="B94" s="8"/>
      <c r="C94" s="8"/>
    </row>
    <row r="95" spans="1:3" s="5" customFormat="1">
      <c r="A95" s="8"/>
      <c r="B95" s="8"/>
      <c r="C95" s="8"/>
    </row>
    <row r="96" spans="1:3" s="5" customFormat="1">
      <c r="A96" s="8"/>
      <c r="B96" s="8"/>
      <c r="C96" s="8"/>
    </row>
    <row r="97" spans="1:3" s="5" customFormat="1">
      <c r="A97" s="8"/>
      <c r="B97" s="8"/>
      <c r="C97" s="8"/>
    </row>
    <row r="98" spans="1:3" s="5" customFormat="1">
      <c r="A98" s="8"/>
      <c r="B98" s="8"/>
      <c r="C98" s="8"/>
    </row>
    <row r="99" spans="1:3" s="5" customFormat="1">
      <c r="A99" s="8"/>
      <c r="B99" s="8"/>
      <c r="C99" s="8"/>
    </row>
    <row r="100" spans="1:3" s="5" customFormat="1">
      <c r="A100" s="8"/>
      <c r="B100" s="8"/>
      <c r="C100" s="8"/>
    </row>
    <row r="101" spans="1:3" s="5" customFormat="1">
      <c r="A101" s="8"/>
      <c r="B101" s="8"/>
      <c r="C101" s="8"/>
    </row>
    <row r="102" spans="1:3" s="5" customFormat="1">
      <c r="A102" s="8"/>
      <c r="B102" s="8"/>
      <c r="C102" s="8"/>
    </row>
    <row r="103" spans="1:3" s="5" customFormat="1">
      <c r="A103" s="8"/>
      <c r="B103" s="8"/>
      <c r="C103" s="8"/>
    </row>
    <row r="104" spans="1:3" s="5" customFormat="1">
      <c r="A104" s="8"/>
      <c r="B104" s="8"/>
      <c r="C104" s="8"/>
    </row>
    <row r="105" spans="1:3" s="5" customFormat="1">
      <c r="A105" s="8"/>
      <c r="B105" s="8"/>
      <c r="C105" s="8"/>
    </row>
    <row r="106" spans="1:3" s="5" customFormat="1">
      <c r="A106" s="8"/>
      <c r="B106" s="8"/>
      <c r="C106" s="8"/>
    </row>
    <row r="107" spans="1:3" s="5" customFormat="1">
      <c r="A107" s="8"/>
      <c r="B107" s="8"/>
      <c r="C107" s="8"/>
    </row>
    <row r="108" spans="1:3" s="5" customFormat="1">
      <c r="A108" s="8"/>
      <c r="B108" s="8"/>
      <c r="C108" s="8"/>
    </row>
    <row r="109" spans="1:3" s="5" customFormat="1">
      <c r="A109" s="8"/>
      <c r="B109" s="8"/>
      <c r="C109" s="8"/>
    </row>
    <row r="110" spans="1:3" s="5" customFormat="1">
      <c r="A110" s="8"/>
      <c r="B110" s="8"/>
      <c r="C110" s="8"/>
    </row>
    <row r="111" spans="1:3" s="5" customFormat="1">
      <c r="A111" s="8"/>
      <c r="B111" s="8"/>
      <c r="C111" s="8"/>
    </row>
    <row r="112" spans="1:3" s="5" customFormat="1">
      <c r="A112" s="8"/>
      <c r="B112" s="8"/>
      <c r="C112" s="8"/>
    </row>
    <row r="113" spans="1:3" s="5" customFormat="1">
      <c r="A113" s="8"/>
      <c r="B113" s="10"/>
      <c r="C113" s="8"/>
    </row>
    <row r="114" spans="1:3" s="5" customFormat="1">
      <c r="A114" s="8"/>
      <c r="B114" s="10"/>
      <c r="C114" s="8"/>
    </row>
    <row r="115" spans="1:3" s="5" customFormat="1">
      <c r="A115" s="8"/>
      <c r="B115" s="10"/>
      <c r="C115" s="8"/>
    </row>
    <row r="116" spans="1:3" s="5" customFormat="1">
      <c r="A116" s="8"/>
      <c r="B116" s="10"/>
      <c r="C116" s="8"/>
    </row>
    <row r="117" spans="1:3" s="5" customFormat="1">
      <c r="A117" s="8"/>
      <c r="B117" s="10"/>
      <c r="C117" s="8"/>
    </row>
    <row r="118" spans="1:3" s="5" customFormat="1">
      <c r="A118" s="8"/>
      <c r="B118" s="10"/>
      <c r="C118" s="8"/>
    </row>
    <row r="119" spans="1:3" s="5" customFormat="1">
      <c r="A119" s="8"/>
      <c r="B119" s="10"/>
      <c r="C119" s="8"/>
    </row>
    <row r="120" spans="1:3" s="5" customFormat="1">
      <c r="A120" s="8"/>
      <c r="B120" s="10"/>
      <c r="C120" s="8"/>
    </row>
    <row r="121" spans="1:3" s="5" customFormat="1">
      <c r="A121" s="8"/>
      <c r="B121" s="10"/>
      <c r="C121" s="8"/>
    </row>
    <row r="122" spans="1:3" s="5" customFormat="1">
      <c r="A122" s="8"/>
      <c r="B122" s="10"/>
      <c r="C122" s="8"/>
    </row>
    <row r="123" spans="1:3" s="5" customFormat="1">
      <c r="A123" s="8"/>
      <c r="B123" s="10"/>
      <c r="C123" s="8"/>
    </row>
    <row r="124" spans="1:3" s="5" customFormat="1">
      <c r="A124" s="8"/>
      <c r="B124" s="10"/>
      <c r="C124" s="8"/>
    </row>
    <row r="125" spans="1:3" s="5" customFormat="1">
      <c r="A125" s="8"/>
      <c r="B125" s="10"/>
      <c r="C125" s="8"/>
    </row>
    <row r="126" spans="1:3" s="5" customFormat="1">
      <c r="A126" s="8"/>
      <c r="B126" s="10"/>
      <c r="C126" s="8"/>
    </row>
    <row r="127" spans="1:3" s="5" customFormat="1">
      <c r="A127" s="8"/>
      <c r="B127" s="10"/>
      <c r="C127" s="8"/>
    </row>
    <row r="128" spans="1:3" s="5" customFormat="1">
      <c r="A128" s="8"/>
      <c r="B128" s="10"/>
      <c r="C128" s="8"/>
    </row>
    <row r="129" spans="1:3" s="5" customFormat="1">
      <c r="A129" s="8"/>
      <c r="B129" s="10"/>
      <c r="C129" s="8"/>
    </row>
    <row r="130" spans="1:3" s="5" customFormat="1">
      <c r="A130" s="8"/>
      <c r="B130" s="10"/>
      <c r="C130" s="8"/>
    </row>
    <row r="131" spans="1:3" s="5" customFormat="1">
      <c r="A131" s="8"/>
      <c r="B131" s="10"/>
      <c r="C131" s="8"/>
    </row>
    <row r="132" spans="1:3" s="5" customFormat="1">
      <c r="A132" s="8"/>
      <c r="B132" s="10"/>
      <c r="C132" s="8"/>
    </row>
    <row r="133" spans="1:3" s="5" customFormat="1">
      <c r="A133" s="8"/>
      <c r="B133" s="10"/>
      <c r="C133" s="8"/>
    </row>
    <row r="134" spans="1:3" s="5" customFormat="1">
      <c r="A134" s="8"/>
      <c r="B134" s="10"/>
      <c r="C134" s="8"/>
    </row>
    <row r="135" spans="1:3" s="5" customFormat="1">
      <c r="A135" s="8"/>
      <c r="B135" s="10"/>
      <c r="C135" s="8"/>
    </row>
    <row r="136" spans="1:3" s="5" customFormat="1">
      <c r="A136" s="8"/>
      <c r="B136" s="10"/>
      <c r="C136" s="8"/>
    </row>
    <row r="137" spans="1:3" s="5" customFormat="1">
      <c r="A137" s="8"/>
      <c r="B137" s="10"/>
      <c r="C137" s="8"/>
    </row>
    <row r="138" spans="1:3" s="5" customFormat="1">
      <c r="A138" s="8"/>
      <c r="B138" s="10"/>
      <c r="C138" s="8"/>
    </row>
    <row r="139" spans="1:3" s="5" customFormat="1">
      <c r="A139" s="8"/>
      <c r="B139" s="10"/>
      <c r="C139" s="8"/>
    </row>
    <row r="140" spans="1:3" s="5" customFormat="1">
      <c r="A140" s="8"/>
      <c r="B140" s="10"/>
      <c r="C140" s="8"/>
    </row>
    <row r="141" spans="1:3" s="5" customFormat="1">
      <c r="A141" s="8"/>
      <c r="B141" s="10"/>
      <c r="C141" s="8"/>
    </row>
    <row r="142" spans="1:3" s="5" customFormat="1">
      <c r="A142" s="8"/>
      <c r="B142" s="10"/>
      <c r="C142" s="8"/>
    </row>
    <row r="143" spans="1:3" s="5" customFormat="1">
      <c r="A143" s="8"/>
      <c r="B143" s="10"/>
      <c r="C143" s="8"/>
    </row>
    <row r="144" spans="1:3" s="5" customFormat="1">
      <c r="A144" s="8"/>
      <c r="B144" s="10"/>
      <c r="C144" s="8"/>
    </row>
    <row r="145" spans="1:3" s="5" customFormat="1">
      <c r="A145" s="8"/>
      <c r="B145" s="10"/>
      <c r="C145" s="8"/>
    </row>
    <row r="146" spans="1:3" s="5" customFormat="1">
      <c r="A146" s="8"/>
      <c r="B146" s="10"/>
      <c r="C146" s="8"/>
    </row>
    <row r="147" spans="1:3" s="5" customFormat="1">
      <c r="A147" s="8"/>
      <c r="B147" s="10"/>
      <c r="C147" s="8"/>
    </row>
    <row r="148" spans="1:3" s="5" customFormat="1">
      <c r="A148" s="8"/>
      <c r="B148" s="10"/>
      <c r="C148" s="8"/>
    </row>
    <row r="149" spans="1:3" s="5" customFormat="1">
      <c r="A149" s="8"/>
      <c r="B149" s="10"/>
      <c r="C149" s="8"/>
    </row>
    <row r="150" spans="1:3" s="5" customFormat="1">
      <c r="A150" s="8"/>
      <c r="B150" s="10"/>
      <c r="C150" s="8"/>
    </row>
    <row r="151" spans="1:3" s="5" customFormat="1">
      <c r="A151" s="8"/>
      <c r="B151" s="10"/>
      <c r="C151" s="8"/>
    </row>
    <row r="152" spans="1:3" s="5" customFormat="1">
      <c r="A152" s="8"/>
      <c r="B152" s="10"/>
      <c r="C152" s="8"/>
    </row>
    <row r="153" spans="1:3" s="5" customFormat="1">
      <c r="A153" s="8"/>
      <c r="B153" s="10"/>
      <c r="C153" s="8"/>
    </row>
    <row r="154" spans="1:3" s="5" customFormat="1">
      <c r="A154" s="8"/>
      <c r="B154" s="10"/>
      <c r="C154" s="8"/>
    </row>
    <row r="155" spans="1:3" s="5" customFormat="1">
      <c r="A155" s="8"/>
      <c r="B155" s="10"/>
      <c r="C155" s="8"/>
    </row>
    <row r="156" spans="1:3" s="5" customFormat="1">
      <c r="A156" s="8"/>
      <c r="B156" s="10"/>
      <c r="C156" s="8"/>
    </row>
    <row r="157" spans="1:3" s="5" customFormat="1">
      <c r="A157" s="8"/>
      <c r="B157" s="10"/>
      <c r="C157" s="8"/>
    </row>
    <row r="158" spans="1:3" s="5" customFormat="1">
      <c r="A158" s="8"/>
      <c r="B158" s="10"/>
      <c r="C158" s="8"/>
    </row>
    <row r="159" spans="1:3" s="5" customFormat="1">
      <c r="A159" s="8"/>
      <c r="B159" s="10"/>
      <c r="C159" s="8"/>
    </row>
    <row r="160" spans="1:3" s="5" customFormat="1">
      <c r="A160" s="8"/>
      <c r="B160" s="10"/>
      <c r="C160" s="8"/>
    </row>
    <row r="161" spans="1:3" s="5" customFormat="1">
      <c r="A161" s="8"/>
      <c r="B161" s="10"/>
      <c r="C161" s="8"/>
    </row>
    <row r="162" spans="1:3" s="5" customFormat="1">
      <c r="A162" s="8"/>
      <c r="B162" s="10"/>
      <c r="C162" s="8"/>
    </row>
    <row r="163" spans="1:3" s="5" customFormat="1">
      <c r="A163" s="8"/>
      <c r="B163" s="10"/>
      <c r="C163" s="8"/>
    </row>
    <row r="164" spans="1:3" s="5" customFormat="1">
      <c r="A164" s="8"/>
      <c r="B164" s="10"/>
      <c r="C164" s="8"/>
    </row>
    <row r="165" spans="1:3" s="5" customFormat="1">
      <c r="A165" s="8"/>
      <c r="B165" s="10"/>
      <c r="C165" s="8"/>
    </row>
    <row r="166" spans="1:3" s="5" customFormat="1">
      <c r="A166" s="8"/>
      <c r="B166" s="10"/>
      <c r="C166" s="8"/>
    </row>
    <row r="167" spans="1:3" s="5" customFormat="1">
      <c r="A167" s="8"/>
      <c r="B167" s="10"/>
      <c r="C167" s="8"/>
    </row>
    <row r="168" spans="1:3" s="5" customFormat="1">
      <c r="A168" s="8"/>
      <c r="B168" s="10"/>
      <c r="C168" s="8"/>
    </row>
    <row r="169" spans="1:3" s="5" customFormat="1">
      <c r="A169" s="8"/>
      <c r="B169" s="10"/>
      <c r="C169" s="8"/>
    </row>
    <row r="170" spans="1:3" s="5" customFormat="1">
      <c r="A170" s="8"/>
      <c r="B170" s="10"/>
      <c r="C170" s="8"/>
    </row>
    <row r="171" spans="1:3" s="5" customFormat="1">
      <c r="A171" s="8"/>
      <c r="B171" s="10"/>
      <c r="C171" s="8"/>
    </row>
    <row r="172" spans="1:3" s="5" customFormat="1">
      <c r="A172" s="8"/>
      <c r="B172" s="10"/>
      <c r="C172" s="8"/>
    </row>
    <row r="173" spans="1:3" s="5" customFormat="1">
      <c r="A173" s="8"/>
      <c r="B173" s="10"/>
      <c r="C173" s="8"/>
    </row>
    <row r="174" spans="1:3" s="5" customFormat="1">
      <c r="A174" s="8"/>
      <c r="B174" s="10"/>
      <c r="C174" s="8"/>
    </row>
    <row r="175" spans="1:3" s="5" customFormat="1">
      <c r="A175" s="8"/>
      <c r="B175" s="10"/>
      <c r="C175" s="8"/>
    </row>
    <row r="176" spans="1:3" s="5" customFormat="1">
      <c r="A176" s="8"/>
      <c r="B176" s="10"/>
      <c r="C176" s="8"/>
    </row>
    <row r="177" spans="1:3" s="5" customFormat="1">
      <c r="A177" s="8"/>
      <c r="B177" s="10"/>
      <c r="C177" s="8"/>
    </row>
    <row r="178" spans="1:3" s="5" customFormat="1">
      <c r="A178" s="8"/>
      <c r="B178" s="10"/>
      <c r="C178" s="8"/>
    </row>
    <row r="179" spans="1:3" s="5" customFormat="1">
      <c r="A179" s="8"/>
      <c r="B179" s="10"/>
      <c r="C179" s="8"/>
    </row>
    <row r="180" spans="1:3" s="5" customFormat="1">
      <c r="A180" s="8"/>
      <c r="B180" s="10"/>
      <c r="C180" s="8"/>
    </row>
    <row r="181" spans="1:3" s="5" customFormat="1">
      <c r="A181" s="8"/>
      <c r="B181" s="10"/>
      <c r="C181" s="8"/>
    </row>
    <row r="182" spans="1:3" s="5" customFormat="1">
      <c r="A182" s="8"/>
      <c r="B182" s="10"/>
      <c r="C182" s="8"/>
    </row>
    <row r="183" spans="1:3" s="5" customFormat="1">
      <c r="A183" s="8"/>
      <c r="B183" s="10"/>
      <c r="C183" s="8"/>
    </row>
    <row r="184" spans="1:3" s="5" customFormat="1">
      <c r="A184" s="8"/>
      <c r="B184" s="10"/>
      <c r="C184" s="8"/>
    </row>
    <row r="185" spans="1:3" s="5" customFormat="1">
      <c r="A185" s="8"/>
      <c r="B185" s="10"/>
      <c r="C185" s="8"/>
    </row>
    <row r="186" spans="1:3" s="5" customFormat="1">
      <c r="A186" s="8"/>
      <c r="B186" s="10"/>
      <c r="C186" s="8"/>
    </row>
    <row r="187" spans="1:3" s="5" customFormat="1">
      <c r="A187" s="8"/>
      <c r="B187" s="10"/>
      <c r="C187" s="8"/>
    </row>
    <row r="188" spans="1:3" s="5" customFormat="1">
      <c r="A188" s="8"/>
      <c r="B188" s="10"/>
      <c r="C188" s="8"/>
    </row>
    <row r="189" spans="1:3" s="5" customFormat="1">
      <c r="A189" s="8"/>
      <c r="B189" s="10"/>
      <c r="C189" s="8"/>
    </row>
    <row r="190" spans="1:3" s="5" customFormat="1">
      <c r="A190" s="8"/>
      <c r="B190" s="10"/>
      <c r="C190" s="8"/>
    </row>
    <row r="191" spans="1:3" s="5" customFormat="1">
      <c r="A191" s="8"/>
      <c r="B191" s="10"/>
      <c r="C191" s="8"/>
    </row>
    <row r="192" spans="1:3" s="5" customFormat="1">
      <c r="A192" s="8"/>
      <c r="B192" s="10"/>
      <c r="C192" s="8"/>
    </row>
    <row r="193" spans="1:3" s="5" customFormat="1">
      <c r="A193" s="8"/>
      <c r="B193" s="10"/>
      <c r="C193" s="8"/>
    </row>
    <row r="194" spans="1:3" s="5" customFormat="1">
      <c r="A194" s="8"/>
      <c r="B194" s="10"/>
      <c r="C194" s="8"/>
    </row>
    <row r="195" spans="1:3" s="5" customFormat="1">
      <c r="A195" s="8"/>
      <c r="B195" s="10"/>
      <c r="C195" s="8"/>
    </row>
    <row r="196" spans="1:3" s="5" customFormat="1">
      <c r="A196" s="8"/>
      <c r="B196" s="10"/>
      <c r="C196" s="8"/>
    </row>
    <row r="197" spans="1:3" s="5" customFormat="1">
      <c r="A197" s="8"/>
      <c r="B197" s="10"/>
      <c r="C197" s="8"/>
    </row>
    <row r="198" spans="1:3" s="5" customFormat="1">
      <c r="A198" s="8"/>
      <c r="B198" s="10"/>
      <c r="C198" s="8"/>
    </row>
    <row r="199" spans="1:3" s="5" customFormat="1">
      <c r="A199" s="8"/>
      <c r="B199" s="10"/>
      <c r="C199" s="8"/>
    </row>
    <row r="200" spans="1:3" s="5" customFormat="1">
      <c r="A200" s="8"/>
      <c r="B200" s="10"/>
      <c r="C200" s="8"/>
    </row>
    <row r="201" spans="1:3" s="5" customFormat="1">
      <c r="A201" s="8"/>
      <c r="B201" s="10"/>
      <c r="C201" s="8"/>
    </row>
    <row r="202" spans="1:3" s="5" customFormat="1">
      <c r="A202" s="8"/>
      <c r="B202" s="10"/>
      <c r="C202" s="8"/>
    </row>
    <row r="203" spans="1:3" s="5" customFormat="1">
      <c r="A203" s="8"/>
      <c r="B203" s="10"/>
      <c r="C203" s="8"/>
    </row>
    <row r="204" spans="1:3" s="5" customFormat="1">
      <c r="A204" s="8"/>
      <c r="B204" s="10"/>
      <c r="C204" s="8"/>
    </row>
    <row r="205" spans="1:3" s="5" customFormat="1">
      <c r="A205" s="8"/>
      <c r="B205" s="10"/>
      <c r="C205" s="8"/>
    </row>
    <row r="206" spans="1:3" s="5" customFormat="1">
      <c r="A206" s="8"/>
      <c r="B206" s="10"/>
      <c r="C206" s="8"/>
    </row>
    <row r="207" spans="1:3" s="5" customFormat="1">
      <c r="A207" s="8"/>
      <c r="B207" s="10"/>
      <c r="C207" s="8"/>
    </row>
    <row r="208" spans="1:3" s="5" customFormat="1">
      <c r="A208" s="8"/>
      <c r="B208" s="10"/>
      <c r="C208" s="8"/>
    </row>
    <row r="209" spans="1:3" s="5" customFormat="1">
      <c r="A209" s="8"/>
      <c r="B209" s="10"/>
      <c r="C209" s="8"/>
    </row>
    <row r="210" spans="1:3" s="5" customFormat="1">
      <c r="A210" s="8"/>
      <c r="B210" s="10"/>
      <c r="C210" s="8"/>
    </row>
    <row r="211" spans="1:3" s="5" customFormat="1">
      <c r="A211" s="8"/>
      <c r="B211" s="10"/>
      <c r="C211" s="8"/>
    </row>
    <row r="212" spans="1:3" s="5" customFormat="1">
      <c r="A212" s="8"/>
      <c r="B212" s="10"/>
      <c r="C212" s="8"/>
    </row>
    <row r="213" spans="1:3" s="5" customFormat="1">
      <c r="A213" s="8"/>
      <c r="B213" s="10"/>
      <c r="C213" s="8"/>
    </row>
    <row r="214" spans="1:3" s="5" customFormat="1">
      <c r="A214" s="8"/>
      <c r="B214" s="10"/>
      <c r="C214" s="8"/>
    </row>
    <row r="215" spans="1:3" s="5" customFormat="1">
      <c r="A215" s="8"/>
      <c r="B215" s="10"/>
      <c r="C215" s="8"/>
    </row>
    <row r="216" spans="1:3" s="5" customFormat="1">
      <c r="A216" s="8"/>
      <c r="B216" s="10"/>
      <c r="C216" s="8"/>
    </row>
    <row r="217" spans="1:3" s="5" customFormat="1">
      <c r="A217" s="8"/>
      <c r="B217" s="10"/>
      <c r="C217" s="8"/>
    </row>
    <row r="218" spans="1:3" s="5" customFormat="1">
      <c r="A218" s="8"/>
      <c r="B218" s="10"/>
      <c r="C218" s="8"/>
    </row>
    <row r="219" spans="1:3" s="5" customFormat="1">
      <c r="A219" s="8"/>
      <c r="B219" s="10"/>
      <c r="C219" s="8"/>
    </row>
    <row r="220" spans="1:3" s="5" customFormat="1">
      <c r="A220" s="8"/>
      <c r="B220" s="10"/>
      <c r="C220" s="8"/>
    </row>
    <row r="221" spans="1:3" s="5" customFormat="1">
      <c r="A221" s="8"/>
      <c r="B221" s="10"/>
      <c r="C221" s="8"/>
    </row>
    <row r="222" spans="1:3" s="5" customFormat="1">
      <c r="A222" s="8"/>
      <c r="B222" s="10"/>
      <c r="C222" s="8"/>
    </row>
    <row r="223" spans="1:3" s="5" customFormat="1">
      <c r="A223" s="8"/>
      <c r="B223" s="10"/>
      <c r="C223" s="8"/>
    </row>
    <row r="224" spans="1:3" s="5" customFormat="1">
      <c r="A224" s="8"/>
      <c r="B224" s="10"/>
      <c r="C224" s="8"/>
    </row>
    <row r="225" spans="1:3" s="5" customFormat="1">
      <c r="A225" s="8"/>
      <c r="B225" s="10"/>
      <c r="C225" s="8"/>
    </row>
    <row r="226" spans="1:3" s="5" customFormat="1">
      <c r="A226" s="8"/>
      <c r="B226" s="10"/>
      <c r="C226" s="8"/>
    </row>
    <row r="227" spans="1:3" s="5" customFormat="1">
      <c r="A227" s="8"/>
      <c r="B227" s="10"/>
      <c r="C227" s="8"/>
    </row>
    <row r="228" spans="1:3" s="5" customFormat="1">
      <c r="A228" s="8"/>
      <c r="B228" s="10"/>
      <c r="C228" s="8"/>
    </row>
    <row r="229" spans="1:3" s="5" customFormat="1">
      <c r="A229" s="8"/>
      <c r="B229" s="10"/>
      <c r="C229" s="8"/>
    </row>
    <row r="230" spans="1:3" s="5" customFormat="1">
      <c r="A230" s="8"/>
      <c r="B230" s="10"/>
      <c r="C230" s="8"/>
    </row>
    <row r="231" spans="1:3" s="5" customFormat="1">
      <c r="A231" s="8"/>
      <c r="B231" s="10"/>
      <c r="C231" s="8"/>
    </row>
    <row r="232" spans="1:3" s="5" customFormat="1">
      <c r="A232" s="8"/>
      <c r="B232" s="10"/>
      <c r="C232" s="8"/>
    </row>
    <row r="233" spans="1:3" s="5" customFormat="1">
      <c r="A233" s="8"/>
      <c r="B233" s="10"/>
      <c r="C233" s="8"/>
    </row>
    <row r="234" spans="1:3" s="5" customFormat="1">
      <c r="A234" s="8"/>
      <c r="B234" s="10"/>
      <c r="C234" s="8"/>
    </row>
    <row r="235" spans="1:3" s="5" customFormat="1">
      <c r="A235" s="8"/>
      <c r="B235" s="10"/>
      <c r="C235" s="8"/>
    </row>
    <row r="236" spans="1:3" s="5" customFormat="1">
      <c r="A236" s="8"/>
      <c r="B236" s="10"/>
      <c r="C236" s="8"/>
    </row>
    <row r="237" spans="1:3" s="5" customFormat="1">
      <c r="A237" s="8"/>
      <c r="B237" s="10"/>
      <c r="C237" s="8"/>
    </row>
    <row r="238" spans="1:3" s="5" customFormat="1">
      <c r="A238" s="8"/>
      <c r="B238" s="10"/>
      <c r="C238" s="8"/>
    </row>
    <row r="239" spans="1:3" s="5" customFormat="1">
      <c r="A239" s="8"/>
      <c r="B239" s="10"/>
      <c r="C239" s="8"/>
    </row>
    <row r="240" spans="1:3" s="5" customFormat="1">
      <c r="A240" s="8"/>
      <c r="B240" s="10"/>
      <c r="C240" s="8"/>
    </row>
    <row r="241" spans="1:3" s="5" customFormat="1">
      <c r="A241" s="8"/>
      <c r="B241" s="10"/>
      <c r="C241" s="8"/>
    </row>
    <row r="242" spans="1:3" s="5" customFormat="1">
      <c r="A242" s="8"/>
      <c r="B242" s="10"/>
      <c r="C242" s="8"/>
    </row>
    <row r="243" spans="1:3" s="5" customFormat="1">
      <c r="A243" s="8"/>
      <c r="B243" s="10"/>
      <c r="C243" s="8"/>
    </row>
    <row r="244" spans="1:3" s="5" customFormat="1">
      <c r="A244" s="8"/>
      <c r="B244" s="10"/>
      <c r="C244" s="8"/>
    </row>
    <row r="245" spans="1:3" s="5" customFormat="1">
      <c r="A245" s="8"/>
      <c r="B245" s="10"/>
      <c r="C245" s="8"/>
    </row>
    <row r="246" spans="1:3" s="5" customFormat="1">
      <c r="A246" s="8"/>
      <c r="B246" s="10"/>
      <c r="C246" s="8"/>
    </row>
    <row r="247" spans="1:3" s="5" customFormat="1">
      <c r="A247" s="8"/>
      <c r="B247" s="10"/>
      <c r="C247" s="8"/>
    </row>
    <row r="248" spans="1:3" s="5" customFormat="1">
      <c r="A248" s="8"/>
      <c r="B248" s="10"/>
      <c r="C248" s="8"/>
    </row>
    <row r="249" spans="1:3" s="5" customFormat="1">
      <c r="A249" s="8"/>
      <c r="B249" s="10"/>
      <c r="C249" s="8"/>
    </row>
    <row r="250" spans="1:3" s="5" customFormat="1">
      <c r="A250" s="8"/>
      <c r="B250" s="10"/>
      <c r="C250" s="8"/>
    </row>
    <row r="251" spans="1:3" s="5" customFormat="1">
      <c r="A251" s="8"/>
      <c r="B251" s="10"/>
      <c r="C251" s="8"/>
    </row>
    <row r="252" spans="1:3" s="5" customFormat="1">
      <c r="A252" s="8"/>
      <c r="B252" s="10"/>
      <c r="C252" s="8"/>
    </row>
    <row r="253" spans="1:3" s="5" customFormat="1">
      <c r="A253" s="8"/>
      <c r="B253" s="10"/>
      <c r="C253" s="8"/>
    </row>
    <row r="254" spans="1:3" s="5" customFormat="1">
      <c r="A254" s="8"/>
      <c r="B254" s="10"/>
      <c r="C254" s="8"/>
    </row>
    <row r="255" spans="1:3" s="5" customFormat="1">
      <c r="A255" s="8"/>
      <c r="B255" s="10"/>
      <c r="C255" s="8"/>
    </row>
    <row r="256" spans="1:3" s="5" customFormat="1">
      <c r="A256" s="8"/>
      <c r="B256" s="10"/>
      <c r="C256" s="8"/>
    </row>
    <row r="257" spans="1:3" s="5" customFormat="1">
      <c r="A257" s="8"/>
      <c r="B257" s="10"/>
      <c r="C257" s="8"/>
    </row>
    <row r="258" spans="1:3" s="5" customFormat="1">
      <c r="A258" s="8"/>
      <c r="B258" s="10"/>
      <c r="C258" s="8"/>
    </row>
    <row r="259" spans="1:3" s="5" customFormat="1">
      <c r="A259" s="8"/>
      <c r="B259" s="10"/>
      <c r="C259" s="8"/>
    </row>
    <row r="260" spans="1:3" s="5" customFormat="1">
      <c r="A260" s="8"/>
      <c r="B260" s="10"/>
      <c r="C260" s="8"/>
    </row>
    <row r="261" spans="1:3" s="5" customFormat="1">
      <c r="A261" s="8"/>
      <c r="B261" s="10"/>
      <c r="C261" s="8"/>
    </row>
    <row r="262" spans="1:3" s="5" customFormat="1">
      <c r="A262" s="8"/>
      <c r="B262" s="10"/>
      <c r="C262" s="8"/>
    </row>
    <row r="263" spans="1:3" s="5" customFormat="1">
      <c r="A263" s="8"/>
      <c r="B263" s="10"/>
      <c r="C263" s="8"/>
    </row>
    <row r="264" spans="1:3" s="5" customFormat="1">
      <c r="A264" s="8"/>
      <c r="B264" s="10"/>
      <c r="C264" s="8"/>
    </row>
    <row r="265" spans="1:3" s="5" customFormat="1">
      <c r="A265" s="8"/>
      <c r="B265" s="10"/>
      <c r="C265" s="8"/>
    </row>
    <row r="266" spans="1:3" s="5" customFormat="1">
      <c r="A266" s="8"/>
      <c r="B266" s="10"/>
      <c r="C266" s="8"/>
    </row>
    <row r="267" spans="1:3" s="5" customFormat="1">
      <c r="A267" s="8"/>
      <c r="B267" s="10"/>
      <c r="C267" s="8"/>
    </row>
    <row r="268" spans="1:3" s="5" customFormat="1">
      <c r="A268" s="8"/>
      <c r="B268" s="10"/>
      <c r="C268" s="8"/>
    </row>
    <row r="269" spans="1:3" s="5" customFormat="1">
      <c r="A269" s="8"/>
      <c r="B269" s="10"/>
      <c r="C269" s="8"/>
    </row>
    <row r="270" spans="1:3" s="5" customFormat="1">
      <c r="A270" s="8"/>
      <c r="B270" s="10"/>
      <c r="C270" s="8"/>
    </row>
    <row r="271" spans="1:3" s="5" customFormat="1">
      <c r="A271" s="8"/>
      <c r="B271" s="10"/>
      <c r="C271" s="8"/>
    </row>
    <row r="272" spans="1:3" s="5" customFormat="1">
      <c r="A272" s="8"/>
      <c r="B272" s="10"/>
      <c r="C272" s="8"/>
    </row>
    <row r="273" spans="1:3" s="5" customFormat="1">
      <c r="A273" s="8"/>
      <c r="B273" s="10"/>
      <c r="C273" s="8"/>
    </row>
    <row r="274" spans="1:3" s="5" customFormat="1">
      <c r="A274" s="8"/>
      <c r="B274" s="10"/>
      <c r="C274" s="8"/>
    </row>
    <row r="275" spans="1:3" s="5" customFormat="1">
      <c r="A275" s="8"/>
      <c r="B275" s="10"/>
      <c r="C275" s="8"/>
    </row>
    <row r="276" spans="1:3" s="5" customFormat="1">
      <c r="A276" s="8"/>
      <c r="B276" s="10"/>
      <c r="C276" s="8"/>
    </row>
    <row r="277" spans="1:3" s="5" customFormat="1">
      <c r="A277" s="8"/>
      <c r="B277" s="10"/>
      <c r="C277" s="8"/>
    </row>
    <row r="278" spans="1:3" s="5" customFormat="1">
      <c r="A278" s="8"/>
      <c r="B278" s="10"/>
      <c r="C278" s="8"/>
    </row>
    <row r="279" spans="1:3" s="5" customFormat="1">
      <c r="A279" s="8"/>
      <c r="B279" s="10"/>
      <c r="C279" s="8"/>
    </row>
    <row r="280" spans="1:3" s="5" customFormat="1">
      <c r="A280" s="8"/>
      <c r="B280" s="10"/>
      <c r="C280" s="8"/>
    </row>
    <row r="281" spans="1:3" s="5" customFormat="1">
      <c r="A281" s="8"/>
      <c r="B281" s="10"/>
      <c r="C281" s="8"/>
    </row>
    <row r="282" spans="1:3" s="5" customFormat="1">
      <c r="A282" s="8"/>
      <c r="B282" s="10"/>
      <c r="C282" s="8"/>
    </row>
    <row r="283" spans="1:3" s="5" customFormat="1">
      <c r="A283" s="8"/>
      <c r="B283" s="10"/>
      <c r="C283" s="8"/>
    </row>
    <row r="284" spans="1:3" s="5" customFormat="1">
      <c r="A284" s="8"/>
      <c r="B284" s="10"/>
      <c r="C284" s="8"/>
    </row>
    <row r="285" spans="1:3" s="5" customFormat="1">
      <c r="A285" s="8"/>
      <c r="B285" s="10"/>
      <c r="C285" s="8"/>
    </row>
    <row r="286" spans="1:3" s="5" customFormat="1">
      <c r="A286" s="8"/>
      <c r="B286" s="10"/>
      <c r="C286" s="8"/>
    </row>
    <row r="287" spans="1:3" s="5" customFormat="1">
      <c r="A287" s="8"/>
      <c r="B287" s="10"/>
      <c r="C287" s="8"/>
    </row>
    <row r="288" spans="1:3" s="5" customFormat="1">
      <c r="A288" s="8"/>
      <c r="B288" s="10"/>
      <c r="C288" s="8"/>
    </row>
    <row r="289" spans="1:3" s="5" customFormat="1">
      <c r="A289" s="8"/>
      <c r="B289" s="10"/>
      <c r="C289" s="8"/>
    </row>
    <row r="290" spans="1:3" s="5" customFormat="1">
      <c r="A290" s="8"/>
      <c r="B290" s="10"/>
      <c r="C290" s="8"/>
    </row>
    <row r="291" spans="1:3" s="5" customFormat="1">
      <c r="A291" s="8"/>
      <c r="B291" s="10"/>
      <c r="C291" s="8"/>
    </row>
    <row r="292" spans="1:3" s="5" customFormat="1">
      <c r="A292" s="8"/>
      <c r="B292" s="10"/>
      <c r="C292" s="8"/>
    </row>
    <row r="293" spans="1:3" s="5" customFormat="1">
      <c r="A293" s="8"/>
      <c r="B293" s="10"/>
      <c r="C293" s="8"/>
    </row>
    <row r="294" spans="1:3" s="5" customFormat="1">
      <c r="A294" s="8"/>
      <c r="B294" s="10"/>
      <c r="C294" s="8"/>
    </row>
    <row r="295" spans="1:3" s="5" customFormat="1">
      <c r="A295" s="8"/>
      <c r="B295" s="10"/>
      <c r="C295" s="8"/>
    </row>
    <row r="296" spans="1:3" s="5" customFormat="1">
      <c r="A296" s="8"/>
      <c r="B296" s="10"/>
      <c r="C296" s="8"/>
    </row>
    <row r="297" spans="1:3" s="5" customFormat="1">
      <c r="A297" s="8"/>
      <c r="B297" s="10"/>
      <c r="C297" s="8"/>
    </row>
    <row r="298" spans="1:3" s="5" customFormat="1">
      <c r="A298" s="8"/>
      <c r="B298" s="10"/>
      <c r="C298" s="8"/>
    </row>
    <row r="299" spans="1:3" s="5" customFormat="1">
      <c r="A299" s="8"/>
      <c r="B299" s="10"/>
      <c r="C299" s="8"/>
    </row>
    <row r="300" spans="1:3" s="5" customFormat="1">
      <c r="A300" s="8"/>
      <c r="B300" s="10"/>
      <c r="C300" s="8"/>
    </row>
    <row r="301" spans="1:3" s="5" customFormat="1">
      <c r="A301" s="8"/>
      <c r="B301" s="10"/>
      <c r="C301" s="8"/>
    </row>
    <row r="302" spans="1:3" s="5" customFormat="1">
      <c r="A302" s="8"/>
      <c r="B302" s="10"/>
      <c r="C302" s="8"/>
    </row>
    <row r="303" spans="1:3" s="5" customFormat="1">
      <c r="A303" s="8"/>
      <c r="B303" s="10"/>
      <c r="C303" s="8"/>
    </row>
    <row r="304" spans="1:3" s="5" customFormat="1">
      <c r="A304" s="8"/>
      <c r="B304" s="10"/>
      <c r="C304" s="8"/>
    </row>
    <row r="305" spans="1:3" s="5" customFormat="1">
      <c r="A305" s="8"/>
      <c r="B305" s="10"/>
      <c r="C305" s="8"/>
    </row>
    <row r="306" spans="1:3" s="5" customFormat="1">
      <c r="A306" s="8"/>
      <c r="B306" s="10"/>
      <c r="C306" s="8"/>
    </row>
    <row r="307" spans="1:3" s="5" customFormat="1">
      <c r="A307" s="8"/>
      <c r="B307" s="10"/>
      <c r="C307" s="8"/>
    </row>
    <row r="308" spans="1:3" s="5" customFormat="1">
      <c r="A308" s="8"/>
      <c r="B308" s="10"/>
      <c r="C308" s="8"/>
    </row>
    <row r="309" spans="1:3" s="5" customFormat="1">
      <c r="A309" s="8"/>
      <c r="B309" s="10"/>
      <c r="C309" s="8"/>
    </row>
    <row r="310" spans="1:3" s="5" customFormat="1">
      <c r="A310" s="8"/>
      <c r="B310" s="10"/>
      <c r="C310" s="8"/>
    </row>
    <row r="311" spans="1:3" s="5" customFormat="1">
      <c r="A311" s="8"/>
      <c r="B311" s="10"/>
      <c r="C311" s="8"/>
    </row>
    <row r="312" spans="1:3" s="5" customFormat="1">
      <c r="A312" s="8"/>
      <c r="B312" s="10"/>
      <c r="C312" s="8"/>
    </row>
    <row r="313" spans="1:3" s="5" customFormat="1">
      <c r="A313" s="8"/>
      <c r="B313" s="10"/>
      <c r="C313" s="8"/>
    </row>
    <row r="314" spans="1:3" s="5" customFormat="1">
      <c r="A314" s="8"/>
      <c r="B314" s="10"/>
      <c r="C314" s="8"/>
    </row>
    <row r="315" spans="1:3" s="5" customFormat="1">
      <c r="A315" s="8"/>
      <c r="B315" s="10"/>
      <c r="C315" s="8"/>
    </row>
    <row r="316" spans="1:3" s="5" customFormat="1">
      <c r="A316" s="8"/>
      <c r="B316" s="10"/>
      <c r="C316" s="8"/>
    </row>
    <row r="317" spans="1:3" s="5" customFormat="1">
      <c r="A317" s="8"/>
      <c r="B317" s="10"/>
      <c r="C317" s="8"/>
    </row>
    <row r="318" spans="1:3" s="5" customFormat="1">
      <c r="A318" s="8"/>
      <c r="B318" s="10"/>
      <c r="C318" s="8"/>
    </row>
    <row r="319" spans="1:3" s="5" customFormat="1">
      <c r="A319" s="8"/>
      <c r="B319" s="10"/>
      <c r="C319" s="8"/>
    </row>
    <row r="320" spans="1:3" s="5" customFormat="1">
      <c r="A320" s="8"/>
      <c r="B320" s="10"/>
      <c r="C320" s="8"/>
    </row>
    <row r="321" spans="1:3" s="5" customFormat="1">
      <c r="A321" s="8"/>
      <c r="B321" s="10"/>
      <c r="C321" s="8"/>
    </row>
    <row r="322" spans="1:3" s="5" customFormat="1">
      <c r="A322" s="8"/>
      <c r="B322" s="10"/>
      <c r="C322" s="8"/>
    </row>
    <row r="323" spans="1:3" s="5" customFormat="1">
      <c r="A323" s="8"/>
      <c r="B323" s="10"/>
      <c r="C323" s="8"/>
    </row>
    <row r="324" spans="1:3" s="5" customFormat="1">
      <c r="A324" s="8"/>
      <c r="B324" s="10"/>
      <c r="C324" s="8"/>
    </row>
    <row r="325" spans="1:3" s="5" customFormat="1">
      <c r="A325" s="8"/>
      <c r="B325" s="10"/>
      <c r="C325" s="8"/>
    </row>
    <row r="326" spans="1:3" s="5" customFormat="1">
      <c r="A326" s="8"/>
      <c r="B326" s="10"/>
      <c r="C326" s="8"/>
    </row>
    <row r="327" spans="1:3" s="5" customFormat="1">
      <c r="A327" s="8"/>
      <c r="B327" s="10"/>
      <c r="C327" s="8"/>
    </row>
    <row r="328" spans="1:3" s="5" customFormat="1">
      <c r="A328" s="8"/>
      <c r="B328" s="10"/>
      <c r="C328" s="8"/>
    </row>
    <row r="329" spans="1:3" s="5" customFormat="1">
      <c r="A329" s="8"/>
      <c r="B329" s="10"/>
      <c r="C329" s="8"/>
    </row>
    <row r="330" spans="1:3" s="5" customFormat="1">
      <c r="A330" s="8"/>
      <c r="B330" s="10"/>
      <c r="C330" s="8"/>
    </row>
    <row r="331" spans="1:3" s="5" customFormat="1">
      <c r="A331" s="8"/>
      <c r="B331" s="10"/>
      <c r="C331" s="8"/>
    </row>
    <row r="332" spans="1:3" s="5" customFormat="1">
      <c r="A332" s="8"/>
      <c r="B332" s="10"/>
      <c r="C332" s="8"/>
    </row>
    <row r="333" spans="1:3" s="5" customFormat="1">
      <c r="A333" s="8"/>
      <c r="B333" s="10"/>
      <c r="C333" s="8"/>
    </row>
    <row r="334" spans="1:3" s="5" customFormat="1">
      <c r="A334" s="8"/>
      <c r="B334" s="10"/>
      <c r="C334" s="8"/>
    </row>
    <row r="335" spans="1:3" s="5" customFormat="1">
      <c r="A335" s="8"/>
      <c r="B335" s="10"/>
      <c r="C335" s="8"/>
    </row>
    <row r="336" spans="1:3" s="5" customFormat="1">
      <c r="A336" s="8"/>
      <c r="B336" s="10"/>
      <c r="C336" s="8"/>
    </row>
    <row r="337" spans="1:3" s="5" customFormat="1">
      <c r="A337" s="8"/>
      <c r="B337" s="10"/>
      <c r="C337" s="8"/>
    </row>
    <row r="338" spans="1:3" s="5" customFormat="1">
      <c r="A338" s="8"/>
      <c r="B338" s="10"/>
      <c r="C338" s="8"/>
    </row>
    <row r="339" spans="1:3" s="5" customFormat="1">
      <c r="A339" s="8"/>
      <c r="B339" s="10"/>
      <c r="C339" s="8"/>
    </row>
    <row r="340" spans="1:3" s="5" customFormat="1">
      <c r="A340" s="8"/>
      <c r="B340" s="10"/>
      <c r="C340" s="8"/>
    </row>
    <row r="341" spans="1:3" s="5" customFormat="1">
      <c r="A341" s="8"/>
      <c r="B341" s="10"/>
      <c r="C341" s="8"/>
    </row>
    <row r="342" spans="1:3" s="5" customFormat="1">
      <c r="A342" s="8"/>
      <c r="B342" s="10"/>
      <c r="C342" s="8"/>
    </row>
    <row r="343" spans="1:3" s="5" customFormat="1">
      <c r="A343" s="8"/>
      <c r="B343" s="10"/>
      <c r="C343" s="8"/>
    </row>
    <row r="344" spans="1:3" s="5" customFormat="1">
      <c r="A344" s="8"/>
      <c r="B344" s="10"/>
      <c r="C344" s="8"/>
    </row>
    <row r="345" spans="1:3" s="5" customFormat="1">
      <c r="A345" s="8"/>
      <c r="B345" s="10"/>
      <c r="C345" s="8"/>
    </row>
    <row r="346" spans="1:3" s="5" customFormat="1">
      <c r="A346" s="8"/>
      <c r="B346" s="10"/>
      <c r="C346" s="8"/>
    </row>
    <row r="347" spans="1:3" s="5" customFormat="1">
      <c r="A347" s="8"/>
      <c r="B347" s="10"/>
      <c r="C347" s="8"/>
    </row>
    <row r="348" spans="1:3" s="5" customFormat="1">
      <c r="A348" s="8"/>
      <c r="B348" s="10"/>
      <c r="C348" s="8"/>
    </row>
    <row r="349" spans="1:3" s="5" customFormat="1">
      <c r="A349" s="8"/>
      <c r="B349" s="10"/>
      <c r="C349" s="8"/>
    </row>
    <row r="350" spans="1:3" s="5" customFormat="1">
      <c r="A350" s="8"/>
      <c r="B350" s="10"/>
      <c r="C350" s="8"/>
    </row>
    <row r="351" spans="1:3" s="5" customFormat="1">
      <c r="A351" s="8"/>
      <c r="B351" s="10"/>
      <c r="C351" s="8"/>
    </row>
    <row r="352" spans="1:3" s="5" customFormat="1">
      <c r="A352" s="8"/>
      <c r="B352" s="10"/>
      <c r="C352" s="8"/>
    </row>
    <row r="353" spans="1:3" s="5" customFormat="1">
      <c r="A353" s="8"/>
      <c r="B353" s="10"/>
      <c r="C353" s="8"/>
    </row>
    <row r="354" spans="1:3" s="5" customFormat="1">
      <c r="A354" s="8"/>
      <c r="B354" s="10"/>
      <c r="C354" s="8"/>
    </row>
    <row r="355" spans="1:3" s="5" customFormat="1">
      <c r="A355" s="8"/>
      <c r="B355" s="10"/>
      <c r="C355" s="8"/>
    </row>
    <row r="356" spans="1:3" s="5" customFormat="1">
      <c r="A356" s="8"/>
      <c r="B356" s="10"/>
      <c r="C356" s="8"/>
    </row>
    <row r="357" spans="1:3" s="5" customFormat="1">
      <c r="A357" s="8"/>
      <c r="B357" s="10"/>
      <c r="C357" s="8"/>
    </row>
    <row r="358" spans="1:3" s="5" customFormat="1">
      <c r="A358" s="8"/>
      <c r="B358" s="10"/>
      <c r="C358" s="8"/>
    </row>
    <row r="359" spans="1:3" s="5" customFormat="1">
      <c r="A359" s="8"/>
      <c r="B359" s="10"/>
      <c r="C359" s="8"/>
    </row>
    <row r="360" spans="1:3" s="5" customFormat="1">
      <c r="A360" s="8"/>
      <c r="B360" s="10"/>
      <c r="C360" s="8"/>
    </row>
    <row r="361" spans="1:3" s="5" customFormat="1">
      <c r="A361" s="8"/>
      <c r="B361" s="10"/>
      <c r="C361" s="8"/>
    </row>
    <row r="362" spans="1:3" s="5" customFormat="1">
      <c r="A362" s="8"/>
      <c r="B362" s="10"/>
      <c r="C362" s="8"/>
    </row>
    <row r="363" spans="1:3" s="5" customFormat="1">
      <c r="A363" s="8"/>
      <c r="B363" s="10"/>
      <c r="C363" s="8"/>
    </row>
    <row r="364" spans="1:3" s="5" customFormat="1">
      <c r="A364" s="8"/>
      <c r="B364" s="10"/>
      <c r="C364" s="8"/>
    </row>
    <row r="365" spans="1:3" s="5" customFormat="1">
      <c r="A365" s="8"/>
      <c r="B365" s="10"/>
      <c r="C365" s="8"/>
    </row>
    <row r="366" spans="1:3" s="5" customFormat="1">
      <c r="A366" s="8"/>
      <c r="B366" s="10"/>
      <c r="C366" s="8"/>
    </row>
    <row r="367" spans="1:3" s="5" customFormat="1">
      <c r="A367" s="8"/>
      <c r="B367" s="10"/>
      <c r="C367" s="8"/>
    </row>
    <row r="368" spans="1:3" s="5" customFormat="1">
      <c r="A368" s="8"/>
      <c r="B368" s="10"/>
      <c r="C368" s="8"/>
    </row>
    <row r="369" spans="1:3" s="5" customFormat="1">
      <c r="A369" s="8"/>
      <c r="B369" s="10"/>
      <c r="C369" s="8"/>
    </row>
    <row r="370" spans="1:3" s="5" customFormat="1">
      <c r="A370" s="8"/>
      <c r="B370" s="10"/>
      <c r="C370" s="8"/>
    </row>
    <row r="371" spans="1:3" s="5" customFormat="1">
      <c r="A371" s="8"/>
      <c r="B371" s="10"/>
      <c r="C371" s="8"/>
    </row>
    <row r="372" spans="1:3" s="5" customFormat="1">
      <c r="A372" s="8"/>
      <c r="B372" s="10"/>
      <c r="C372" s="8"/>
    </row>
    <row r="373" spans="1:3" s="5" customFormat="1">
      <c r="A373" s="8"/>
      <c r="B373" s="10"/>
      <c r="C373" s="8"/>
    </row>
    <row r="374" spans="1:3" s="5" customFormat="1">
      <c r="A374" s="8"/>
      <c r="B374" s="10"/>
      <c r="C374" s="8"/>
    </row>
    <row r="375" spans="1:3" s="5" customFormat="1">
      <c r="A375" s="8"/>
      <c r="B375" s="10"/>
      <c r="C375" s="8"/>
    </row>
    <row r="376" spans="1:3" s="5" customFormat="1">
      <c r="A376" s="8"/>
      <c r="B376" s="10"/>
      <c r="C376" s="8"/>
    </row>
    <row r="377" spans="1:3" s="5" customFormat="1">
      <c r="A377" s="8"/>
      <c r="B377" s="10"/>
      <c r="C377" s="8"/>
    </row>
    <row r="378" spans="1:3" s="5" customFormat="1">
      <c r="A378" s="8"/>
      <c r="B378" s="10"/>
      <c r="C378" s="8"/>
    </row>
    <row r="379" spans="1:3" s="5" customFormat="1">
      <c r="A379" s="8"/>
      <c r="B379" s="10"/>
      <c r="C379" s="8"/>
    </row>
    <row r="380" spans="1:3" s="5" customFormat="1">
      <c r="A380" s="8"/>
      <c r="B380" s="10"/>
      <c r="C380" s="8"/>
    </row>
    <row r="381" spans="1:3" s="5" customFormat="1">
      <c r="A381" s="8"/>
      <c r="B381" s="10"/>
      <c r="C381" s="8"/>
    </row>
    <row r="382" spans="1:3" s="5" customFormat="1">
      <c r="A382" s="8"/>
      <c r="B382" s="10"/>
      <c r="C382" s="8"/>
    </row>
    <row r="383" spans="1:3" s="5" customFormat="1">
      <c r="A383" s="8"/>
      <c r="B383" s="10"/>
      <c r="C383" s="8"/>
    </row>
    <row r="384" spans="1:3" s="5" customFormat="1">
      <c r="A384" s="8"/>
      <c r="B384" s="10"/>
      <c r="C384" s="8"/>
    </row>
    <row r="385" spans="1:3" s="5" customFormat="1">
      <c r="A385" s="8"/>
      <c r="B385" s="10"/>
      <c r="C385" s="8"/>
    </row>
    <row r="386" spans="1:3" s="5" customFormat="1">
      <c r="A386" s="8"/>
      <c r="B386" s="10"/>
      <c r="C386" s="8"/>
    </row>
    <row r="387" spans="1:3" s="5" customFormat="1">
      <c r="A387" s="8"/>
      <c r="B387" s="10"/>
      <c r="C387" s="8"/>
    </row>
    <row r="388" spans="1:3" s="5" customFormat="1">
      <c r="A388" s="8"/>
      <c r="B388" s="10"/>
      <c r="C388" s="8"/>
    </row>
    <row r="389" spans="1:3" s="5" customFormat="1">
      <c r="A389" s="8"/>
      <c r="B389" s="10"/>
      <c r="C389" s="8"/>
    </row>
    <row r="390" spans="1:3" s="5" customFormat="1">
      <c r="A390" s="8"/>
      <c r="B390" s="10"/>
      <c r="C390" s="8"/>
    </row>
    <row r="391" spans="1:3" s="5" customFormat="1">
      <c r="A391" s="8"/>
      <c r="B391" s="10"/>
      <c r="C391" s="8"/>
    </row>
    <row r="392" spans="1:3" s="5" customFormat="1">
      <c r="A392" s="8"/>
      <c r="B392" s="10"/>
      <c r="C392" s="8"/>
    </row>
    <row r="393" spans="1:3" s="5" customFormat="1">
      <c r="A393" s="8"/>
      <c r="B393" s="10"/>
      <c r="C393" s="8"/>
    </row>
    <row r="394" spans="1:3" s="5" customFormat="1">
      <c r="A394" s="8"/>
      <c r="B394" s="10"/>
      <c r="C394" s="8"/>
    </row>
    <row r="395" spans="1:3" s="5" customFormat="1">
      <c r="A395" s="8"/>
      <c r="B395" s="10"/>
      <c r="C395" s="8"/>
    </row>
    <row r="396" spans="1:3" s="5" customFormat="1">
      <c r="A396" s="8"/>
      <c r="B396" s="10"/>
      <c r="C396" s="8"/>
    </row>
  </sheetData>
  <dataConsolidate/>
  <mergeCells count="8">
    <mergeCell ref="B67:D67"/>
    <mergeCell ref="A68:D68"/>
    <mergeCell ref="A69:D69"/>
    <mergeCell ref="B64:D64"/>
    <mergeCell ref="A10:B10"/>
    <mergeCell ref="B63:D63"/>
    <mergeCell ref="B65:D65"/>
    <mergeCell ref="B66:D66"/>
  </mergeCells>
  <pageMargins left="0.11811023622047245" right="0.11811023622047245" top="0.19685039370078741" bottom="0" header="0.31496062992125984" footer="0.31496062992125984"/>
  <pageSetup paperSize="9" scale="81" orientation="portrait" copies="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619796B-1483-0841-9090-F5E1A210B921}">
          <x14:formula1>
            <xm:f>'DATA OPT '!$A$8:$E$8</xm:f>
          </x14:formula1>
          <xm:sqref>D9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2784A-3120-4AE4-A52F-7DF6518DA519}">
  <dimension ref="A1:AM630"/>
  <sheetViews>
    <sheetView topLeftCell="B25" zoomScale="131" zoomScaleNormal="110" workbookViewId="0">
      <selection activeCell="D40" sqref="D40"/>
    </sheetView>
  </sheetViews>
  <sheetFormatPr baseColWidth="10" defaultColWidth="8.6640625" defaultRowHeight="15"/>
  <cols>
    <col min="1" max="1" width="61.1640625" customWidth="1"/>
    <col min="2" max="2" width="49.5" style="1" customWidth="1"/>
    <col min="3" max="3" width="55" style="1" customWidth="1"/>
    <col min="4" max="4" width="58.33203125" style="1" bestFit="1" customWidth="1"/>
    <col min="5" max="5" width="58.33203125" style="72" bestFit="1" customWidth="1"/>
    <col min="6" max="6" width="12" style="33" bestFit="1" customWidth="1"/>
    <col min="7" max="39" width="8.6640625" style="5"/>
  </cols>
  <sheetData>
    <row r="1" spans="1:39">
      <c r="A1" s="26" t="s">
        <v>6</v>
      </c>
      <c r="B1" s="25" t="s">
        <v>0</v>
      </c>
      <c r="C1" s="25" t="s">
        <v>17</v>
      </c>
      <c r="D1" s="25" t="s">
        <v>18</v>
      </c>
      <c r="E1" s="25" t="s">
        <v>164</v>
      </c>
      <c r="F1" s="26" t="s">
        <v>8</v>
      </c>
    </row>
    <row r="2" spans="1:39">
      <c r="A2" s="4" t="s">
        <v>312</v>
      </c>
      <c r="B2" s="4" t="s">
        <v>313</v>
      </c>
      <c r="C2" s="4" t="s">
        <v>314</v>
      </c>
      <c r="D2" s="4" t="s">
        <v>315</v>
      </c>
      <c r="E2" s="12" t="s">
        <v>165</v>
      </c>
      <c r="F2" s="94">
        <f>320000+5000</f>
        <v>325000</v>
      </c>
    </row>
    <row r="3" spans="1:39">
      <c r="A3" s="4" t="s">
        <v>123</v>
      </c>
      <c r="B3" s="4" t="s">
        <v>124</v>
      </c>
      <c r="C3" s="4" t="s">
        <v>125</v>
      </c>
      <c r="D3" s="4" t="s">
        <v>126</v>
      </c>
      <c r="E3" s="12" t="s">
        <v>166</v>
      </c>
      <c r="F3" s="94">
        <v>340000</v>
      </c>
    </row>
    <row r="4" spans="1:39">
      <c r="A4" s="36" t="s">
        <v>67</v>
      </c>
      <c r="B4" s="36" t="s">
        <v>67</v>
      </c>
      <c r="C4" s="36" t="s">
        <v>67</v>
      </c>
      <c r="D4" s="36" t="s">
        <v>67</v>
      </c>
      <c r="E4" s="74" t="s">
        <v>67</v>
      </c>
      <c r="F4" s="56"/>
    </row>
    <row r="5" spans="1:39" s="93" customFormat="1" ht="13" customHeight="1">
      <c r="A5" s="88" t="s">
        <v>316</v>
      </c>
      <c r="B5" s="89" t="s">
        <v>317</v>
      </c>
      <c r="C5" s="89" t="s">
        <v>318</v>
      </c>
      <c r="D5" s="90" t="s">
        <v>319</v>
      </c>
      <c r="E5" s="90" t="s">
        <v>320</v>
      </c>
      <c r="F5" s="91"/>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row>
    <row r="6" spans="1:39">
      <c r="A6" s="4" t="s">
        <v>47</v>
      </c>
      <c r="B6" s="2" t="s">
        <v>48</v>
      </c>
      <c r="C6" s="4" t="s">
        <v>55</v>
      </c>
      <c r="D6" s="4" t="s">
        <v>49</v>
      </c>
      <c r="E6" s="4" t="s">
        <v>210</v>
      </c>
      <c r="F6" s="55"/>
    </row>
    <row r="7" spans="1:39" ht="13" customHeight="1">
      <c r="A7" s="28" t="s">
        <v>94</v>
      </c>
      <c r="B7" s="29" t="s">
        <v>95</v>
      </c>
      <c r="C7" s="29" t="s">
        <v>96</v>
      </c>
      <c r="D7" s="30" t="s">
        <v>97</v>
      </c>
      <c r="E7" s="75" t="s">
        <v>167</v>
      </c>
      <c r="F7" s="55"/>
    </row>
    <row r="8" spans="1:39">
      <c r="A8" s="4" t="s">
        <v>6</v>
      </c>
      <c r="B8" s="4" t="s">
        <v>0</v>
      </c>
      <c r="C8" s="4" t="s">
        <v>17</v>
      </c>
      <c r="D8" s="4" t="s">
        <v>18</v>
      </c>
      <c r="E8" s="12" t="s">
        <v>164</v>
      </c>
      <c r="F8" s="57"/>
    </row>
    <row r="9" spans="1:39">
      <c r="A9" s="4" t="s">
        <v>63</v>
      </c>
      <c r="B9" s="12" t="s">
        <v>64</v>
      </c>
      <c r="C9" s="12" t="s">
        <v>65</v>
      </c>
      <c r="D9" s="12" t="s">
        <v>66</v>
      </c>
      <c r="E9" s="12" t="s">
        <v>168</v>
      </c>
      <c r="F9" s="57"/>
    </row>
    <row r="10" spans="1:39">
      <c r="A10" s="4" t="s">
        <v>19</v>
      </c>
      <c r="B10" s="12" t="s">
        <v>24</v>
      </c>
      <c r="C10" s="12" t="s">
        <v>25</v>
      </c>
      <c r="D10" s="12" t="s">
        <v>37</v>
      </c>
      <c r="E10" s="12" t="s">
        <v>169</v>
      </c>
      <c r="F10" s="57"/>
    </row>
    <row r="11" spans="1:39">
      <c r="A11" s="4" t="s">
        <v>7</v>
      </c>
      <c r="B11" s="12" t="s">
        <v>1</v>
      </c>
      <c r="C11" s="12" t="s">
        <v>26</v>
      </c>
      <c r="D11" s="12" t="s">
        <v>46</v>
      </c>
      <c r="E11" s="12" t="s">
        <v>170</v>
      </c>
      <c r="F11" s="56"/>
    </row>
    <row r="12" spans="1:39">
      <c r="A12" s="4" t="s">
        <v>80</v>
      </c>
      <c r="B12" s="4" t="s">
        <v>89</v>
      </c>
      <c r="C12" s="4" t="s">
        <v>90</v>
      </c>
      <c r="D12" s="4" t="s">
        <v>91</v>
      </c>
      <c r="E12" s="12" t="s">
        <v>171</v>
      </c>
      <c r="F12" s="56"/>
    </row>
    <row r="13" spans="1:39">
      <c r="A13" s="4" t="s">
        <v>81</v>
      </c>
      <c r="B13" s="4" t="s">
        <v>84</v>
      </c>
      <c r="C13" s="4" t="s">
        <v>82</v>
      </c>
      <c r="D13" s="4" t="s">
        <v>83</v>
      </c>
      <c r="E13" s="12" t="s">
        <v>172</v>
      </c>
      <c r="F13" s="56"/>
    </row>
    <row r="14" spans="1:39">
      <c r="A14" s="4" t="s">
        <v>85</v>
      </c>
      <c r="B14" s="4" t="s">
        <v>86</v>
      </c>
      <c r="C14" s="4" t="s">
        <v>87</v>
      </c>
      <c r="D14" s="4" t="s">
        <v>88</v>
      </c>
      <c r="E14" s="12" t="s">
        <v>88</v>
      </c>
      <c r="F14" s="57"/>
    </row>
    <row r="15" spans="1:39">
      <c r="A15" s="4" t="s">
        <v>9</v>
      </c>
      <c r="B15" s="12" t="s">
        <v>2</v>
      </c>
      <c r="C15" s="12" t="s">
        <v>27</v>
      </c>
      <c r="D15" s="12" t="s">
        <v>34</v>
      </c>
      <c r="E15" s="12" t="s">
        <v>173</v>
      </c>
      <c r="F15" s="57"/>
    </row>
    <row r="16" spans="1:39">
      <c r="A16" s="4" t="s">
        <v>20</v>
      </c>
      <c r="B16" s="12" t="s">
        <v>28</v>
      </c>
      <c r="C16" s="12" t="s">
        <v>29</v>
      </c>
      <c r="D16" s="12" t="s">
        <v>35</v>
      </c>
      <c r="E16" s="12" t="s">
        <v>174</v>
      </c>
      <c r="F16" s="57"/>
    </row>
    <row r="17" spans="1:38">
      <c r="A17" s="4" t="s">
        <v>10</v>
      </c>
      <c r="B17" s="12" t="s">
        <v>5</v>
      </c>
      <c r="C17" s="12" t="s">
        <v>30</v>
      </c>
      <c r="D17" s="12" t="s">
        <v>36</v>
      </c>
      <c r="E17" s="12" t="s">
        <v>175</v>
      </c>
      <c r="F17" s="56"/>
    </row>
    <row r="18" spans="1:38">
      <c r="A18" s="4" t="s">
        <v>98</v>
      </c>
      <c r="B18" s="4" t="s">
        <v>98</v>
      </c>
      <c r="C18" s="4" t="s">
        <v>98</v>
      </c>
      <c r="D18" s="4" t="s">
        <v>98</v>
      </c>
      <c r="E18" s="12" t="s">
        <v>98</v>
      </c>
      <c r="F18" s="57"/>
    </row>
    <row r="19" spans="1:38">
      <c r="A19" s="4" t="s">
        <v>216</v>
      </c>
      <c r="B19" s="12" t="s">
        <v>217</v>
      </c>
      <c r="C19" s="12" t="s">
        <v>218</v>
      </c>
      <c r="D19" s="12" t="s">
        <v>219</v>
      </c>
      <c r="E19" s="12" t="s">
        <v>224</v>
      </c>
      <c r="F19" s="56"/>
    </row>
    <row r="20" spans="1:38">
      <c r="A20" s="4" t="s">
        <v>50</v>
      </c>
      <c r="B20" s="12" t="s">
        <v>51</v>
      </c>
      <c r="C20" s="12" t="s">
        <v>52</v>
      </c>
      <c r="D20" s="4" t="s">
        <v>53</v>
      </c>
      <c r="E20" s="12" t="s">
        <v>176</v>
      </c>
      <c r="F20" s="57"/>
    </row>
    <row r="21" spans="1:38">
      <c r="A21" s="4" t="s">
        <v>212</v>
      </c>
      <c r="B21" s="12" t="s">
        <v>213</v>
      </c>
      <c r="C21" s="12" t="s">
        <v>214</v>
      </c>
      <c r="D21" s="12" t="s">
        <v>215</v>
      </c>
      <c r="E21" s="12" t="s">
        <v>225</v>
      </c>
      <c r="F21" s="56"/>
    </row>
    <row r="22" spans="1:38" ht="147" customHeight="1">
      <c r="A22" s="31" t="s">
        <v>22</v>
      </c>
      <c r="B22" s="32" t="s">
        <v>62</v>
      </c>
      <c r="C22" s="32" t="s">
        <v>31</v>
      </c>
      <c r="D22" s="32" t="s">
        <v>38</v>
      </c>
      <c r="E22" s="32" t="s">
        <v>177</v>
      </c>
      <c r="F22" s="32"/>
    </row>
    <row r="23" spans="1:38" ht="18" customHeight="1">
      <c r="A23" s="26" t="str">
        <f>A9</f>
        <v>MOTORIZZAZIONE ALTERNATIVA</v>
      </c>
      <c r="B23" s="26" t="str">
        <f t="shared" ref="B23:D23" si="0">B9</f>
        <v>ALTERNATIVE ENGINES</v>
      </c>
      <c r="C23" s="26" t="str">
        <f t="shared" si="0"/>
        <v>MOTORES ALTERNATIVOS</v>
      </c>
      <c r="D23" s="26" t="str">
        <f t="shared" si="0"/>
        <v>MOTEURS ALTERNATIFS</v>
      </c>
      <c r="E23" s="26" t="str">
        <f t="shared" ref="E23" si="1">E9</f>
        <v>ALTERNATIVE MOTOREN</v>
      </c>
      <c r="F23" s="26" t="s">
        <v>8</v>
      </c>
    </row>
    <row r="24" spans="1:38">
      <c r="A24" s="36" t="s">
        <v>67</v>
      </c>
      <c r="B24" s="36" t="s">
        <v>67</v>
      </c>
      <c r="C24" s="36" t="s">
        <v>67</v>
      </c>
      <c r="D24" s="36" t="s">
        <v>67</v>
      </c>
      <c r="E24" s="74" t="s">
        <v>67</v>
      </c>
      <c r="F24" s="36"/>
    </row>
    <row r="25" spans="1:38" ht="18" customHeight="1">
      <c r="A25" s="26" t="str">
        <f>A11</f>
        <v>FUNZIONALITA'</v>
      </c>
      <c r="B25" s="26" t="str">
        <f>B11</f>
        <v>FUNCTIONALITY</v>
      </c>
      <c r="C25" s="26" t="s">
        <v>26</v>
      </c>
      <c r="D25" s="26" t="s">
        <v>33</v>
      </c>
      <c r="E25" s="26" t="s">
        <v>170</v>
      </c>
      <c r="F25" s="26"/>
    </row>
    <row r="26" spans="1:38" s="93" customFormat="1">
      <c r="A26" s="99" t="s">
        <v>306</v>
      </c>
      <c r="B26" s="99" t="s">
        <v>307</v>
      </c>
      <c r="C26" s="99" t="s">
        <v>308</v>
      </c>
      <c r="D26" s="99" t="s">
        <v>309</v>
      </c>
      <c r="E26" s="96" t="s">
        <v>310</v>
      </c>
      <c r="F26" s="100">
        <v>15000</v>
      </c>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row>
    <row r="27" spans="1:38">
      <c r="A27" s="3" t="s">
        <v>130</v>
      </c>
      <c r="B27" s="3" t="s">
        <v>127</v>
      </c>
      <c r="C27" s="3" t="s">
        <v>128</v>
      </c>
      <c r="D27" s="3" t="s">
        <v>129</v>
      </c>
      <c r="E27" s="53" t="s">
        <v>178</v>
      </c>
      <c r="F27" s="65">
        <v>600</v>
      </c>
    </row>
    <row r="28" spans="1:38">
      <c r="A28" s="53" t="s">
        <v>68</v>
      </c>
      <c r="B28" s="3" t="s">
        <v>92</v>
      </c>
      <c r="C28" s="3" t="s">
        <v>93</v>
      </c>
      <c r="D28" s="108" t="s">
        <v>340</v>
      </c>
      <c r="E28" s="53" t="s">
        <v>179</v>
      </c>
      <c r="F28" s="95">
        <v>3500</v>
      </c>
    </row>
    <row r="29" spans="1:38" ht="16">
      <c r="A29" s="66" t="s">
        <v>237</v>
      </c>
      <c r="B29" s="66" t="s">
        <v>238</v>
      </c>
      <c r="C29" s="66" t="s">
        <v>239</v>
      </c>
      <c r="D29" s="66" t="s">
        <v>240</v>
      </c>
      <c r="E29" s="37" t="s">
        <v>241</v>
      </c>
      <c r="F29" s="68">
        <v>8000</v>
      </c>
    </row>
    <row r="30" spans="1:38">
      <c r="A30" s="3" t="s">
        <v>69</v>
      </c>
      <c r="B30" s="3" t="s">
        <v>70</v>
      </c>
      <c r="C30" s="3" t="s">
        <v>71</v>
      </c>
      <c r="D30" s="108" t="s">
        <v>341</v>
      </c>
      <c r="E30" s="53" t="s">
        <v>180</v>
      </c>
      <c r="F30" s="95">
        <v>800</v>
      </c>
    </row>
    <row r="31" spans="1:38">
      <c r="A31" s="3" t="s">
        <v>301</v>
      </c>
      <c r="B31" s="3" t="s">
        <v>304</v>
      </c>
      <c r="C31" s="3" t="s">
        <v>303</v>
      </c>
      <c r="D31" s="3" t="s">
        <v>302</v>
      </c>
      <c r="E31" s="53" t="s">
        <v>305</v>
      </c>
      <c r="F31" s="95">
        <v>3500</v>
      </c>
    </row>
    <row r="32" spans="1:38">
      <c r="A32" s="53" t="s">
        <v>258</v>
      </c>
      <c r="B32" s="3" t="s">
        <v>255</v>
      </c>
      <c r="C32" s="3" t="s">
        <v>256</v>
      </c>
      <c r="D32" s="3" t="s">
        <v>257</v>
      </c>
      <c r="E32" s="53" t="s">
        <v>181</v>
      </c>
      <c r="F32" s="65">
        <v>5000</v>
      </c>
    </row>
    <row r="33" spans="1:39">
      <c r="A33" s="53" t="s">
        <v>243</v>
      </c>
      <c r="B33" s="3" t="s">
        <v>259</v>
      </c>
      <c r="C33" s="3" t="s">
        <v>260</v>
      </c>
      <c r="D33" s="3" t="s">
        <v>261</v>
      </c>
      <c r="E33" s="3" t="s">
        <v>262</v>
      </c>
      <c r="F33" s="65">
        <v>11000</v>
      </c>
      <c r="AM33"/>
    </row>
    <row r="34" spans="1:39">
      <c r="A34" s="3" t="s">
        <v>282</v>
      </c>
      <c r="B34" s="3" t="s">
        <v>283</v>
      </c>
      <c r="C34" s="3" t="s">
        <v>284</v>
      </c>
      <c r="D34" s="108" t="s">
        <v>342</v>
      </c>
      <c r="E34" s="53" t="s">
        <v>285</v>
      </c>
      <c r="F34" s="95">
        <v>900</v>
      </c>
    </row>
    <row r="35" spans="1:39" ht="16">
      <c r="A35" s="37" t="s">
        <v>139</v>
      </c>
      <c r="B35" s="66" t="s">
        <v>141</v>
      </c>
      <c r="C35" s="3" t="s">
        <v>140</v>
      </c>
      <c r="D35" s="3" t="s">
        <v>142</v>
      </c>
      <c r="E35" s="53" t="s">
        <v>182</v>
      </c>
      <c r="F35" s="65">
        <v>1000</v>
      </c>
    </row>
    <row r="36" spans="1:39">
      <c r="A36" s="53" t="s">
        <v>263</v>
      </c>
      <c r="B36" s="3" t="s">
        <v>267</v>
      </c>
      <c r="C36" s="3" t="s">
        <v>266</v>
      </c>
      <c r="D36" s="3" t="s">
        <v>265</v>
      </c>
      <c r="E36" s="3" t="s">
        <v>264</v>
      </c>
      <c r="F36" s="65">
        <v>13000</v>
      </c>
      <c r="AM36"/>
    </row>
    <row r="37" spans="1:39">
      <c r="A37" s="53" t="s">
        <v>242</v>
      </c>
      <c r="B37" s="3" t="s">
        <v>252</v>
      </c>
      <c r="C37" s="3" t="s">
        <v>253</v>
      </c>
      <c r="D37" s="3" t="s">
        <v>254</v>
      </c>
      <c r="E37" s="53" t="s">
        <v>183</v>
      </c>
      <c r="F37" s="95">
        <v>2000</v>
      </c>
    </row>
    <row r="38" spans="1:39">
      <c r="A38" s="3" t="s">
        <v>143</v>
      </c>
      <c r="B38" s="3" t="s">
        <v>144</v>
      </c>
      <c r="C38" s="3" t="s">
        <v>146</v>
      </c>
      <c r="D38" s="3" t="s">
        <v>145</v>
      </c>
      <c r="E38" s="53" t="s">
        <v>184</v>
      </c>
      <c r="F38" s="65">
        <v>25000</v>
      </c>
    </row>
    <row r="39" spans="1:39" ht="16">
      <c r="A39" s="37" t="s">
        <v>289</v>
      </c>
      <c r="B39" s="66" t="s">
        <v>286</v>
      </c>
      <c r="C39" s="66" t="s">
        <v>287</v>
      </c>
      <c r="D39" s="66" t="s">
        <v>288</v>
      </c>
      <c r="E39" s="37" t="s">
        <v>286</v>
      </c>
      <c r="F39" s="68">
        <v>4000</v>
      </c>
    </row>
    <row r="40" spans="1:39" ht="22" customHeight="1">
      <c r="A40" s="53" t="s">
        <v>244</v>
      </c>
      <c r="B40" s="66" t="s">
        <v>268</v>
      </c>
      <c r="C40" s="66" t="s">
        <v>270</v>
      </c>
      <c r="D40" s="108" t="s">
        <v>343</v>
      </c>
      <c r="E40" s="37" t="s">
        <v>269</v>
      </c>
      <c r="F40" s="95">
        <v>3500</v>
      </c>
    </row>
    <row r="41" spans="1:39">
      <c r="A41" s="26" t="str">
        <f>A12</f>
        <v>ESTERNI</v>
      </c>
      <c r="B41" s="26" t="str">
        <f>B12</f>
        <v>EXTERIORS</v>
      </c>
      <c r="C41" s="26" t="str">
        <f>C12</f>
        <v>EXTERIORES</v>
      </c>
      <c r="D41" s="26" t="str">
        <f>D12</f>
        <v>EXTÉRIEURS</v>
      </c>
      <c r="E41" s="26" t="str">
        <f>E12</f>
        <v>AUSSENBEREICH</v>
      </c>
      <c r="F41" s="26"/>
    </row>
    <row r="42" spans="1:39">
      <c r="A42" s="3" t="s">
        <v>131</v>
      </c>
      <c r="B42" s="3" t="s">
        <v>134</v>
      </c>
      <c r="C42" s="3" t="s">
        <v>133</v>
      </c>
      <c r="D42" s="3" t="s">
        <v>132</v>
      </c>
      <c r="E42" s="53" t="s">
        <v>185</v>
      </c>
      <c r="F42" s="95">
        <v>12000</v>
      </c>
    </row>
    <row r="43" spans="1:39">
      <c r="A43" s="3" t="s">
        <v>135</v>
      </c>
      <c r="B43" s="3" t="s">
        <v>136</v>
      </c>
      <c r="C43" s="3" t="s">
        <v>137</v>
      </c>
      <c r="D43" s="3" t="s">
        <v>138</v>
      </c>
      <c r="E43" s="53" t="s">
        <v>186</v>
      </c>
      <c r="F43" s="95">
        <v>19000</v>
      </c>
    </row>
    <row r="44" spans="1:39" ht="16">
      <c r="A44" s="37" t="s">
        <v>245</v>
      </c>
      <c r="B44" s="66" t="s">
        <v>274</v>
      </c>
      <c r="C44" s="3" t="s">
        <v>273</v>
      </c>
      <c r="D44" s="3" t="s">
        <v>272</v>
      </c>
      <c r="E44" s="53" t="s">
        <v>271</v>
      </c>
      <c r="F44" s="65">
        <v>5000</v>
      </c>
    </row>
    <row r="45" spans="1:39">
      <c r="A45" s="3" t="s">
        <v>290</v>
      </c>
      <c r="B45" s="3" t="s">
        <v>291</v>
      </c>
      <c r="C45" s="3" t="s">
        <v>292</v>
      </c>
      <c r="D45" s="3" t="s">
        <v>293</v>
      </c>
      <c r="E45" s="53" t="s">
        <v>187</v>
      </c>
      <c r="F45" s="95">
        <v>300</v>
      </c>
    </row>
    <row r="46" spans="1:39">
      <c r="A46" s="3" t="s">
        <v>119</v>
      </c>
      <c r="B46" s="3" t="s">
        <v>120</v>
      </c>
      <c r="C46" s="3" t="s">
        <v>121</v>
      </c>
      <c r="D46" s="3" t="s">
        <v>122</v>
      </c>
      <c r="E46" s="53" t="s">
        <v>188</v>
      </c>
      <c r="F46" s="65">
        <v>120</v>
      </c>
    </row>
    <row r="47" spans="1:39">
      <c r="A47" s="3" t="s">
        <v>115</v>
      </c>
      <c r="B47" s="3" t="s">
        <v>116</v>
      </c>
      <c r="C47" s="3" t="s">
        <v>117</v>
      </c>
      <c r="D47" s="3" t="s">
        <v>118</v>
      </c>
      <c r="E47" s="53" t="s">
        <v>189</v>
      </c>
      <c r="F47" s="65">
        <v>100</v>
      </c>
    </row>
    <row r="48" spans="1:39" s="39" customFormat="1">
      <c r="A48" s="53" t="s">
        <v>246</v>
      </c>
      <c r="B48" s="3" t="s">
        <v>275</v>
      </c>
      <c r="C48" s="3" t="s">
        <v>276</v>
      </c>
      <c r="D48" s="3" t="s">
        <v>294</v>
      </c>
      <c r="E48" s="53" t="s">
        <v>277</v>
      </c>
      <c r="F48" s="95">
        <v>1500</v>
      </c>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c r="A49" s="3" t="s">
        <v>72</v>
      </c>
      <c r="B49" s="3" t="s">
        <v>73</v>
      </c>
      <c r="C49" s="3" t="s">
        <v>74</v>
      </c>
      <c r="D49" s="3" t="s">
        <v>75</v>
      </c>
      <c r="E49" s="53" t="s">
        <v>190</v>
      </c>
      <c r="F49" s="95">
        <v>1800</v>
      </c>
    </row>
    <row r="50" spans="1:39">
      <c r="A50" s="3" t="s">
        <v>250</v>
      </c>
      <c r="B50" s="3" t="s">
        <v>249</v>
      </c>
      <c r="C50" s="3" t="s">
        <v>248</v>
      </c>
      <c r="D50" s="3" t="s">
        <v>247</v>
      </c>
      <c r="E50" s="53" t="s">
        <v>190</v>
      </c>
      <c r="F50" s="95">
        <v>1000</v>
      </c>
    </row>
    <row r="51" spans="1:39" ht="16" customHeight="1">
      <c r="A51" s="3" t="s">
        <v>150</v>
      </c>
      <c r="B51" s="66" t="s">
        <v>151</v>
      </c>
      <c r="C51" s="66" t="s">
        <v>152</v>
      </c>
      <c r="D51" s="66" t="s">
        <v>295</v>
      </c>
      <c r="E51" s="37" t="s">
        <v>191</v>
      </c>
      <c r="F51" s="95">
        <v>4000</v>
      </c>
    </row>
    <row r="52" spans="1:39" s="107" customFormat="1" ht="16">
      <c r="A52" s="101" t="s">
        <v>160</v>
      </c>
      <c r="B52" s="102" t="s">
        <v>161</v>
      </c>
      <c r="C52" s="103" t="s">
        <v>162</v>
      </c>
      <c r="D52" s="103" t="s">
        <v>163</v>
      </c>
      <c r="E52" s="104" t="s">
        <v>192</v>
      </c>
      <c r="F52" s="105">
        <v>0</v>
      </c>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row>
    <row r="53" spans="1:39" ht="16">
      <c r="A53" s="67" t="s">
        <v>321</v>
      </c>
      <c r="B53" s="66" t="s">
        <v>322</v>
      </c>
      <c r="C53" s="66" t="s">
        <v>323</v>
      </c>
      <c r="D53" s="66" t="s">
        <v>324</v>
      </c>
      <c r="E53" s="37" t="s">
        <v>325</v>
      </c>
      <c r="F53" s="95">
        <v>14000</v>
      </c>
    </row>
    <row r="54" spans="1:39" ht="16">
      <c r="A54" s="3" t="s">
        <v>326</v>
      </c>
      <c r="B54" s="66" t="s">
        <v>327</v>
      </c>
      <c r="C54" s="66" t="s">
        <v>328</v>
      </c>
      <c r="D54" s="66" t="s">
        <v>329</v>
      </c>
      <c r="E54" s="37" t="s">
        <v>330</v>
      </c>
      <c r="F54" s="95">
        <v>19000</v>
      </c>
    </row>
    <row r="55" spans="1:39">
      <c r="A55" s="3" t="s">
        <v>153</v>
      </c>
      <c r="B55" s="3" t="s">
        <v>154</v>
      </c>
      <c r="C55" s="3" t="s">
        <v>155</v>
      </c>
      <c r="D55" s="3" t="s">
        <v>156</v>
      </c>
      <c r="E55" s="53" t="s">
        <v>193</v>
      </c>
      <c r="F55" s="95">
        <v>1800</v>
      </c>
    </row>
    <row r="56" spans="1:39">
      <c r="A56" s="53" t="s">
        <v>158</v>
      </c>
      <c r="B56" s="3" t="s">
        <v>157</v>
      </c>
      <c r="C56" s="3" t="s">
        <v>159</v>
      </c>
      <c r="D56" s="3" t="s">
        <v>296</v>
      </c>
      <c r="E56" s="53" t="s">
        <v>194</v>
      </c>
      <c r="F56" s="95">
        <v>2500</v>
      </c>
    </row>
    <row r="57" spans="1:39">
      <c r="A57" s="53" t="s">
        <v>331</v>
      </c>
      <c r="B57" s="3" t="s">
        <v>332</v>
      </c>
      <c r="C57" s="53" t="s">
        <v>333</v>
      </c>
      <c r="D57" s="3" t="s">
        <v>334</v>
      </c>
      <c r="E57" s="53" t="s">
        <v>278</v>
      </c>
      <c r="F57" s="95">
        <v>2500</v>
      </c>
    </row>
    <row r="58" spans="1:39">
      <c r="A58" s="53" t="s">
        <v>335</v>
      </c>
      <c r="B58" s="3" t="s">
        <v>336</v>
      </c>
      <c r="C58" s="53" t="s">
        <v>337</v>
      </c>
      <c r="D58" s="3" t="s">
        <v>338</v>
      </c>
      <c r="E58" s="53" t="s">
        <v>339</v>
      </c>
      <c r="F58" s="95">
        <v>3000</v>
      </c>
    </row>
    <row r="59" spans="1:39">
      <c r="A59" s="3" t="s">
        <v>220</v>
      </c>
      <c r="B59" s="3" t="s">
        <v>221</v>
      </c>
      <c r="C59" s="3" t="s">
        <v>222</v>
      </c>
      <c r="D59" s="3" t="s">
        <v>300</v>
      </c>
      <c r="E59" s="3" t="s">
        <v>223</v>
      </c>
      <c r="F59" s="95">
        <v>75000</v>
      </c>
      <c r="AM59"/>
    </row>
    <row r="60" spans="1:39">
      <c r="A60" s="26" t="str">
        <f>A13</f>
        <v>INTERNI</v>
      </c>
      <c r="B60" s="26" t="str">
        <f>B13</f>
        <v>INTERIORS</v>
      </c>
      <c r="C60" s="26" t="str">
        <f>C13</f>
        <v>INTERIORES</v>
      </c>
      <c r="D60" s="26" t="str">
        <f>D13</f>
        <v>INTÉRIEUR</v>
      </c>
      <c r="E60" s="26" t="str">
        <f>E13</f>
        <v>INNERE</v>
      </c>
      <c r="F60" s="26"/>
    </row>
    <row r="61" spans="1:39" s="39" customFormat="1" ht="18.75" customHeight="1">
      <c r="A61" s="37" t="s">
        <v>147</v>
      </c>
      <c r="B61" s="54" t="s">
        <v>149</v>
      </c>
      <c r="C61" s="37" t="s">
        <v>148</v>
      </c>
      <c r="D61" s="54" t="s">
        <v>297</v>
      </c>
      <c r="E61" s="54" t="s">
        <v>195</v>
      </c>
      <c r="F61" s="65">
        <v>5000</v>
      </c>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row>
    <row r="62" spans="1:39" s="39" customFormat="1" ht="18.75" customHeight="1">
      <c r="A62" s="37" t="s">
        <v>251</v>
      </c>
      <c r="B62" s="54" t="s">
        <v>281</v>
      </c>
      <c r="C62" s="37" t="s">
        <v>279</v>
      </c>
      <c r="D62" s="54" t="s">
        <v>280</v>
      </c>
      <c r="E62" s="54" t="s">
        <v>279</v>
      </c>
      <c r="F62" s="95">
        <v>2500</v>
      </c>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row>
    <row r="63" spans="1:39">
      <c r="A63" s="26" t="str">
        <f>A14</f>
        <v>TRASPORTO</v>
      </c>
      <c r="B63" s="26" t="str">
        <f t="shared" ref="B63:D63" si="2">B14</f>
        <v>TRANSPORTATION</v>
      </c>
      <c r="C63" s="26" t="str">
        <f t="shared" si="2"/>
        <v>TRANSPORTE</v>
      </c>
      <c r="D63" s="26" t="str">
        <f t="shared" si="2"/>
        <v>TRANSPORT</v>
      </c>
      <c r="E63" s="26" t="str">
        <f t="shared" ref="E63" si="3">E14</f>
        <v>TRANSPORT</v>
      </c>
      <c r="F63" s="26"/>
    </row>
    <row r="64" spans="1:39">
      <c r="A64" s="3" t="s">
        <v>58</v>
      </c>
      <c r="B64" s="3" t="s">
        <v>59</v>
      </c>
      <c r="C64" s="3" t="s">
        <v>61</v>
      </c>
      <c r="D64" s="3" t="s">
        <v>60</v>
      </c>
      <c r="E64" s="53" t="s">
        <v>196</v>
      </c>
      <c r="F64" s="62">
        <v>500</v>
      </c>
    </row>
    <row r="65" spans="1:39">
      <c r="A65" s="3" t="s">
        <v>76</v>
      </c>
      <c r="B65" s="3" t="s">
        <v>77</v>
      </c>
      <c r="C65" s="3" t="s">
        <v>79</v>
      </c>
      <c r="D65" s="3" t="s">
        <v>78</v>
      </c>
      <c r="E65" s="53" t="s">
        <v>197</v>
      </c>
      <c r="F65" s="96">
        <v>2500</v>
      </c>
    </row>
    <row r="66" spans="1:39">
      <c r="A66" s="3" t="s">
        <v>232</v>
      </c>
      <c r="B66" s="3" t="s">
        <v>233</v>
      </c>
      <c r="C66" s="3" t="s">
        <v>234</v>
      </c>
      <c r="D66" s="3" t="s">
        <v>235</v>
      </c>
      <c r="E66" s="3" t="s">
        <v>236</v>
      </c>
      <c r="F66" s="62">
        <v>4000</v>
      </c>
      <c r="AM66"/>
    </row>
    <row r="67" spans="1:39">
      <c r="A67" s="3" t="s">
        <v>107</v>
      </c>
      <c r="B67" s="3" t="s">
        <v>108</v>
      </c>
      <c r="C67" s="3" t="s">
        <v>109</v>
      </c>
      <c r="D67" s="3" t="s">
        <v>110</v>
      </c>
      <c r="E67" s="53" t="s">
        <v>198</v>
      </c>
      <c r="F67" s="62">
        <v>7500</v>
      </c>
    </row>
    <row r="68" spans="1:39">
      <c r="A68" s="3" t="s">
        <v>103</v>
      </c>
      <c r="B68" s="3" t="s">
        <v>106</v>
      </c>
      <c r="C68" s="3" t="s">
        <v>104</v>
      </c>
      <c r="D68" s="3" t="s">
        <v>105</v>
      </c>
      <c r="E68" s="53" t="s">
        <v>199</v>
      </c>
      <c r="F68" s="62">
        <v>11000</v>
      </c>
    </row>
    <row r="69" spans="1:39">
      <c r="A69" s="3" t="s">
        <v>99</v>
      </c>
      <c r="B69" s="3" t="s">
        <v>100</v>
      </c>
      <c r="C69" s="3" t="s">
        <v>101</v>
      </c>
      <c r="D69" s="3" t="s">
        <v>102</v>
      </c>
      <c r="E69" s="53" t="s">
        <v>200</v>
      </c>
      <c r="F69" s="62">
        <v>7500</v>
      </c>
    </row>
    <row r="70" spans="1:39">
      <c r="A70" s="27" t="str">
        <f>A15</f>
        <v>OFFERTA</v>
      </c>
      <c r="B70" s="27" t="str">
        <f t="shared" ref="B70:C70" si="4">B15</f>
        <v>OFFER</v>
      </c>
      <c r="C70" s="27" t="str">
        <f t="shared" si="4"/>
        <v>OFERTA</v>
      </c>
      <c r="D70" s="27" t="s">
        <v>34</v>
      </c>
      <c r="E70" s="27" t="str">
        <f>E15</f>
        <v>ANGEBOT</v>
      </c>
      <c r="F70" s="27"/>
    </row>
    <row r="71" spans="1:39">
      <c r="A71" s="3" t="s">
        <v>211</v>
      </c>
      <c r="B71" s="3" t="s">
        <v>3</v>
      </c>
      <c r="C71" s="3" t="s">
        <v>39</v>
      </c>
      <c r="D71" s="3" t="s">
        <v>40</v>
      </c>
      <c r="E71" s="53" t="s">
        <v>201</v>
      </c>
      <c r="F71" s="58"/>
    </row>
    <row r="72" spans="1:39">
      <c r="A72" s="3" t="s">
        <v>21</v>
      </c>
      <c r="B72" s="3" t="s">
        <v>4</v>
      </c>
      <c r="C72" s="3" t="s">
        <v>56</v>
      </c>
      <c r="D72" s="3" t="s">
        <v>41</v>
      </c>
      <c r="E72" s="53" t="s">
        <v>202</v>
      </c>
      <c r="F72" s="58"/>
    </row>
    <row r="73" spans="1:39">
      <c r="A73" s="3" t="s">
        <v>23</v>
      </c>
      <c r="B73" s="3" t="s">
        <v>32</v>
      </c>
      <c r="C73" s="3" t="s">
        <v>32</v>
      </c>
      <c r="D73" s="3" t="s">
        <v>32</v>
      </c>
      <c r="E73" s="53" t="s">
        <v>203</v>
      </c>
      <c r="F73" s="58"/>
    </row>
    <row r="74" spans="1:39">
      <c r="A74" s="27" t="s">
        <v>111</v>
      </c>
      <c r="B74" s="27" t="s">
        <v>112</v>
      </c>
      <c r="C74" s="27" t="s">
        <v>113</v>
      </c>
      <c r="D74" s="27" t="s">
        <v>114</v>
      </c>
      <c r="E74" s="27" t="s">
        <v>209</v>
      </c>
      <c r="F74" s="27"/>
    </row>
    <row r="75" spans="1:39">
      <c r="A75" s="3" t="s">
        <v>11</v>
      </c>
      <c r="B75" s="3" t="s">
        <v>14</v>
      </c>
      <c r="C75" s="3" t="s">
        <v>44</v>
      </c>
      <c r="D75" s="3" t="s">
        <v>42</v>
      </c>
      <c r="E75" s="53" t="s">
        <v>204</v>
      </c>
      <c r="F75" s="58"/>
    </row>
    <row r="76" spans="1:39">
      <c r="A76" s="3" t="s">
        <v>12</v>
      </c>
      <c r="B76" s="3" t="s">
        <v>15</v>
      </c>
      <c r="C76" s="3" t="s">
        <v>57</v>
      </c>
      <c r="D76" s="3" t="s">
        <v>43</v>
      </c>
      <c r="E76" s="53" t="s">
        <v>205</v>
      </c>
      <c r="F76" s="58"/>
    </row>
    <row r="77" spans="1:39">
      <c r="A77" s="3" t="s">
        <v>13</v>
      </c>
      <c r="B77" s="3" t="s">
        <v>16</v>
      </c>
      <c r="C77" s="3" t="s">
        <v>45</v>
      </c>
      <c r="D77" s="3" t="s">
        <v>54</v>
      </c>
      <c r="E77" s="53" t="s">
        <v>206</v>
      </c>
      <c r="F77" s="59"/>
    </row>
    <row r="78" spans="1:39">
      <c r="A78" s="3" t="s">
        <v>229</v>
      </c>
      <c r="B78" s="3" t="s">
        <v>230</v>
      </c>
      <c r="C78" s="3" t="s">
        <v>231</v>
      </c>
      <c r="D78" s="3" t="s">
        <v>298</v>
      </c>
      <c r="E78" s="53" t="s">
        <v>207</v>
      </c>
      <c r="F78" s="58"/>
    </row>
    <row r="79" spans="1:39">
      <c r="A79" s="3" t="s">
        <v>226</v>
      </c>
      <c r="B79" s="3" t="s">
        <v>227</v>
      </c>
      <c r="C79" s="3" t="s">
        <v>228</v>
      </c>
      <c r="D79" s="3" t="s">
        <v>299</v>
      </c>
      <c r="E79" s="53" t="s">
        <v>208</v>
      </c>
      <c r="F79" s="58"/>
    </row>
    <row r="80" spans="1:39" s="5" customFormat="1">
      <c r="B80" s="11"/>
      <c r="C80" s="11"/>
      <c r="D80" s="11"/>
      <c r="E80" s="71"/>
      <c r="F80" s="33"/>
    </row>
    <row r="81" spans="2:6" s="5" customFormat="1">
      <c r="B81" s="11"/>
      <c r="C81" s="11"/>
      <c r="D81" s="11"/>
      <c r="E81" s="71"/>
      <c r="F81" s="33"/>
    </row>
    <row r="82" spans="2:6" s="5" customFormat="1">
      <c r="B82" s="11"/>
      <c r="C82" s="11"/>
      <c r="D82" s="11"/>
      <c r="E82" s="71"/>
      <c r="F82" s="33"/>
    </row>
    <row r="83" spans="2:6" s="5" customFormat="1">
      <c r="B83" s="11"/>
      <c r="C83" s="11"/>
      <c r="D83" s="11"/>
      <c r="E83" s="71"/>
      <c r="F83" s="33"/>
    </row>
    <row r="84" spans="2:6" s="5" customFormat="1">
      <c r="B84" s="11"/>
      <c r="C84" s="11"/>
      <c r="D84" s="11"/>
      <c r="E84" s="71"/>
      <c r="F84" s="33"/>
    </row>
    <row r="85" spans="2:6" s="5" customFormat="1">
      <c r="B85" s="11"/>
      <c r="C85" s="11"/>
      <c r="D85" s="11"/>
      <c r="E85" s="71"/>
      <c r="F85" s="33"/>
    </row>
    <row r="86" spans="2:6" s="5" customFormat="1">
      <c r="B86" s="11"/>
      <c r="C86" s="11"/>
      <c r="D86" s="11"/>
      <c r="E86" s="71"/>
      <c r="F86" s="33"/>
    </row>
    <row r="87" spans="2:6" s="5" customFormat="1">
      <c r="B87" s="11"/>
      <c r="C87" s="11"/>
      <c r="D87" s="11"/>
      <c r="E87" s="71"/>
      <c r="F87" s="33"/>
    </row>
    <row r="88" spans="2:6" s="5" customFormat="1">
      <c r="B88" s="11"/>
      <c r="C88" s="11"/>
      <c r="D88" s="11"/>
      <c r="E88" s="71"/>
      <c r="F88" s="33"/>
    </row>
    <row r="89" spans="2:6" s="5" customFormat="1">
      <c r="B89" s="11"/>
      <c r="C89" s="11"/>
      <c r="D89" s="11"/>
      <c r="E89" s="71"/>
      <c r="F89" s="33"/>
    </row>
    <row r="90" spans="2:6" s="5" customFormat="1">
      <c r="B90" s="11"/>
      <c r="C90" s="11"/>
      <c r="D90" s="11"/>
      <c r="E90" s="71"/>
      <c r="F90" s="33"/>
    </row>
    <row r="91" spans="2:6" s="5" customFormat="1">
      <c r="B91" s="11"/>
      <c r="C91" s="11"/>
      <c r="D91" s="11"/>
      <c r="E91" s="71"/>
      <c r="F91" s="33"/>
    </row>
    <row r="92" spans="2:6" s="5" customFormat="1">
      <c r="B92" s="11"/>
      <c r="C92" s="11"/>
      <c r="D92" s="11"/>
      <c r="E92" s="71"/>
      <c r="F92" s="33"/>
    </row>
    <row r="93" spans="2:6" s="5" customFormat="1">
      <c r="B93" s="11"/>
      <c r="C93" s="11"/>
      <c r="D93" s="11"/>
      <c r="E93" s="71"/>
      <c r="F93" s="33"/>
    </row>
    <row r="94" spans="2:6" s="5" customFormat="1">
      <c r="B94" s="11"/>
      <c r="C94" s="11"/>
      <c r="D94" s="11"/>
      <c r="E94" s="71"/>
      <c r="F94" s="33"/>
    </row>
    <row r="95" spans="2:6" s="5" customFormat="1">
      <c r="B95" s="11"/>
      <c r="C95" s="11"/>
      <c r="D95" s="11"/>
      <c r="E95" s="71"/>
      <c r="F95" s="33"/>
    </row>
    <row r="96" spans="2:6" s="5" customFormat="1">
      <c r="B96" s="11"/>
      <c r="C96" s="11"/>
      <c r="D96" s="11"/>
      <c r="E96" s="71"/>
      <c r="F96" s="33"/>
    </row>
    <row r="97" spans="2:6" s="5" customFormat="1">
      <c r="B97" s="11"/>
      <c r="C97" s="11"/>
      <c r="D97" s="11"/>
      <c r="E97" s="71"/>
      <c r="F97" s="33"/>
    </row>
    <row r="98" spans="2:6" s="5" customFormat="1">
      <c r="B98" s="11"/>
      <c r="C98" s="11"/>
      <c r="D98" s="11"/>
      <c r="E98" s="71"/>
      <c r="F98" s="33"/>
    </row>
    <row r="99" spans="2:6" s="5" customFormat="1">
      <c r="B99" s="11"/>
      <c r="C99" s="11"/>
      <c r="D99" s="11"/>
      <c r="E99" s="71"/>
      <c r="F99" s="33"/>
    </row>
    <row r="100" spans="2:6" s="5" customFormat="1">
      <c r="B100" s="11"/>
      <c r="C100" s="11"/>
      <c r="D100" s="11"/>
      <c r="E100" s="71"/>
      <c r="F100" s="33"/>
    </row>
    <row r="101" spans="2:6" s="5" customFormat="1">
      <c r="B101" s="11"/>
      <c r="C101" s="11"/>
      <c r="D101" s="11"/>
      <c r="E101" s="71"/>
      <c r="F101" s="33"/>
    </row>
    <row r="102" spans="2:6" s="5" customFormat="1">
      <c r="B102" s="11"/>
      <c r="C102" s="11"/>
      <c r="D102" s="11"/>
      <c r="E102" s="71"/>
      <c r="F102" s="33"/>
    </row>
    <row r="103" spans="2:6" s="5" customFormat="1">
      <c r="B103" s="11"/>
      <c r="C103" s="11"/>
      <c r="D103" s="11"/>
      <c r="E103" s="71"/>
      <c r="F103" s="33"/>
    </row>
    <row r="104" spans="2:6" s="5" customFormat="1">
      <c r="B104" s="11"/>
      <c r="C104" s="11"/>
      <c r="D104" s="11"/>
      <c r="E104" s="71"/>
      <c r="F104" s="33"/>
    </row>
    <row r="105" spans="2:6" s="5" customFormat="1">
      <c r="B105" s="11"/>
      <c r="C105" s="11"/>
      <c r="D105" s="11"/>
      <c r="E105" s="71"/>
      <c r="F105" s="33"/>
    </row>
    <row r="106" spans="2:6" s="5" customFormat="1">
      <c r="B106" s="11"/>
      <c r="C106" s="11"/>
      <c r="D106" s="11"/>
      <c r="E106" s="71"/>
      <c r="F106" s="33"/>
    </row>
    <row r="107" spans="2:6" s="5" customFormat="1">
      <c r="B107" s="11"/>
      <c r="C107" s="11"/>
      <c r="D107" s="11"/>
      <c r="E107" s="71"/>
      <c r="F107" s="33"/>
    </row>
    <row r="108" spans="2:6" s="5" customFormat="1">
      <c r="B108" s="11"/>
      <c r="C108" s="11"/>
      <c r="D108" s="11"/>
      <c r="E108" s="71"/>
      <c r="F108" s="33"/>
    </row>
    <row r="109" spans="2:6" s="5" customFormat="1">
      <c r="B109" s="11"/>
      <c r="C109" s="11"/>
      <c r="D109" s="11"/>
      <c r="E109" s="71"/>
      <c r="F109" s="33"/>
    </row>
    <row r="110" spans="2:6" s="5" customFormat="1">
      <c r="B110" s="11"/>
      <c r="C110" s="11"/>
      <c r="D110" s="11"/>
      <c r="E110" s="71"/>
      <c r="F110" s="33"/>
    </row>
    <row r="111" spans="2:6" s="5" customFormat="1">
      <c r="B111" s="11"/>
      <c r="C111" s="11"/>
      <c r="D111" s="11"/>
      <c r="E111" s="71"/>
      <c r="F111" s="33"/>
    </row>
    <row r="112" spans="2:6" s="5" customFormat="1">
      <c r="B112" s="11"/>
      <c r="C112" s="11"/>
      <c r="D112" s="11"/>
      <c r="E112" s="71"/>
      <c r="F112" s="33"/>
    </row>
    <row r="113" spans="2:6" s="5" customFormat="1">
      <c r="B113" s="11"/>
      <c r="C113" s="11"/>
      <c r="D113" s="11"/>
      <c r="E113" s="71"/>
      <c r="F113" s="33"/>
    </row>
    <row r="114" spans="2:6" s="5" customFormat="1">
      <c r="B114" s="11"/>
      <c r="C114" s="11"/>
      <c r="D114" s="11"/>
      <c r="E114" s="71"/>
      <c r="F114" s="33"/>
    </row>
    <row r="115" spans="2:6" s="5" customFormat="1">
      <c r="B115" s="11"/>
      <c r="C115" s="11"/>
      <c r="D115" s="11"/>
      <c r="E115" s="71"/>
      <c r="F115" s="33"/>
    </row>
    <row r="116" spans="2:6" s="5" customFormat="1">
      <c r="B116" s="11"/>
      <c r="C116" s="11"/>
      <c r="D116" s="11"/>
      <c r="E116" s="71"/>
      <c r="F116" s="33"/>
    </row>
    <row r="117" spans="2:6" s="5" customFormat="1">
      <c r="B117" s="11"/>
      <c r="C117" s="11"/>
      <c r="D117" s="11"/>
      <c r="E117" s="71"/>
      <c r="F117" s="33"/>
    </row>
    <row r="118" spans="2:6" s="5" customFormat="1">
      <c r="B118" s="11"/>
      <c r="C118" s="11"/>
      <c r="D118" s="11"/>
      <c r="E118" s="71"/>
      <c r="F118" s="33"/>
    </row>
    <row r="119" spans="2:6" s="5" customFormat="1">
      <c r="B119" s="11"/>
      <c r="C119" s="11"/>
      <c r="D119" s="11"/>
      <c r="E119" s="71"/>
      <c r="F119" s="33"/>
    </row>
    <row r="120" spans="2:6" s="5" customFormat="1">
      <c r="B120" s="11"/>
      <c r="C120" s="11"/>
      <c r="D120" s="11"/>
      <c r="E120" s="71"/>
      <c r="F120" s="33"/>
    </row>
    <row r="121" spans="2:6" s="5" customFormat="1">
      <c r="B121" s="11"/>
      <c r="C121" s="11"/>
      <c r="D121" s="11"/>
      <c r="E121" s="71"/>
      <c r="F121" s="33"/>
    </row>
    <row r="122" spans="2:6" s="5" customFormat="1">
      <c r="B122" s="11"/>
      <c r="C122" s="11"/>
      <c r="D122" s="11"/>
      <c r="E122" s="71"/>
      <c r="F122" s="33"/>
    </row>
    <row r="123" spans="2:6" s="5" customFormat="1">
      <c r="B123" s="11"/>
      <c r="C123" s="11"/>
      <c r="D123" s="11"/>
      <c r="E123" s="71"/>
      <c r="F123" s="33"/>
    </row>
    <row r="124" spans="2:6" s="5" customFormat="1">
      <c r="B124" s="11"/>
      <c r="C124" s="11"/>
      <c r="D124" s="11"/>
      <c r="E124" s="71"/>
      <c r="F124" s="33"/>
    </row>
    <row r="125" spans="2:6" s="5" customFormat="1">
      <c r="B125" s="11"/>
      <c r="C125" s="11"/>
      <c r="D125" s="11"/>
      <c r="E125" s="71"/>
      <c r="F125" s="33"/>
    </row>
    <row r="126" spans="2:6" s="5" customFormat="1">
      <c r="B126" s="11"/>
      <c r="C126" s="11"/>
      <c r="D126" s="11"/>
      <c r="E126" s="71"/>
      <c r="F126" s="33"/>
    </row>
    <row r="127" spans="2:6" s="5" customFormat="1">
      <c r="B127" s="11"/>
      <c r="C127" s="11"/>
      <c r="D127" s="11"/>
      <c r="E127" s="71"/>
      <c r="F127" s="33"/>
    </row>
    <row r="128" spans="2:6" s="5" customFormat="1">
      <c r="B128" s="11"/>
      <c r="C128" s="11"/>
      <c r="D128" s="11"/>
      <c r="E128" s="71"/>
      <c r="F128" s="33"/>
    </row>
    <row r="129" spans="2:6" s="5" customFormat="1">
      <c r="B129" s="11"/>
      <c r="C129" s="11"/>
      <c r="D129" s="11"/>
      <c r="E129" s="71"/>
      <c r="F129" s="33"/>
    </row>
    <row r="130" spans="2:6" s="5" customFormat="1">
      <c r="B130" s="11"/>
      <c r="C130" s="11"/>
      <c r="D130" s="11"/>
      <c r="E130" s="71"/>
      <c r="F130" s="33"/>
    </row>
    <row r="131" spans="2:6" s="5" customFormat="1">
      <c r="B131" s="11"/>
      <c r="C131" s="11"/>
      <c r="D131" s="11"/>
      <c r="E131" s="71"/>
      <c r="F131" s="33"/>
    </row>
    <row r="132" spans="2:6" s="5" customFormat="1">
      <c r="B132" s="11"/>
      <c r="C132" s="11"/>
      <c r="D132" s="11"/>
      <c r="E132" s="71"/>
      <c r="F132" s="33"/>
    </row>
    <row r="133" spans="2:6" s="5" customFormat="1">
      <c r="B133" s="11"/>
      <c r="C133" s="11"/>
      <c r="D133" s="11"/>
      <c r="E133" s="71"/>
      <c r="F133" s="33"/>
    </row>
    <row r="134" spans="2:6" s="5" customFormat="1">
      <c r="B134" s="11"/>
      <c r="C134" s="11"/>
      <c r="D134" s="11"/>
      <c r="E134" s="71"/>
      <c r="F134" s="33"/>
    </row>
    <row r="135" spans="2:6" s="5" customFormat="1">
      <c r="B135" s="11"/>
      <c r="C135" s="11"/>
      <c r="D135" s="11"/>
      <c r="E135" s="71"/>
      <c r="F135" s="33"/>
    </row>
    <row r="136" spans="2:6" s="5" customFormat="1">
      <c r="B136" s="11"/>
      <c r="C136" s="11"/>
      <c r="D136" s="11"/>
      <c r="E136" s="71"/>
      <c r="F136" s="33"/>
    </row>
    <row r="137" spans="2:6" s="5" customFormat="1">
      <c r="B137" s="11"/>
      <c r="C137" s="11"/>
      <c r="D137" s="11"/>
      <c r="E137" s="71"/>
      <c r="F137" s="33"/>
    </row>
    <row r="138" spans="2:6" s="5" customFormat="1">
      <c r="B138" s="11"/>
      <c r="C138" s="11"/>
      <c r="D138" s="11"/>
      <c r="E138" s="71"/>
      <c r="F138" s="33"/>
    </row>
    <row r="139" spans="2:6" s="5" customFormat="1">
      <c r="B139" s="11"/>
      <c r="C139" s="11"/>
      <c r="D139" s="11"/>
      <c r="E139" s="71"/>
      <c r="F139" s="33"/>
    </row>
    <row r="140" spans="2:6" s="5" customFormat="1">
      <c r="B140" s="11"/>
      <c r="C140" s="11"/>
      <c r="D140" s="11"/>
      <c r="E140" s="71"/>
      <c r="F140" s="33"/>
    </row>
    <row r="141" spans="2:6" s="5" customFormat="1">
      <c r="B141" s="11"/>
      <c r="C141" s="11"/>
      <c r="D141" s="11"/>
      <c r="E141" s="71"/>
      <c r="F141" s="33"/>
    </row>
    <row r="142" spans="2:6" s="5" customFormat="1">
      <c r="B142" s="11"/>
      <c r="C142" s="11"/>
      <c r="D142" s="11"/>
      <c r="E142" s="71"/>
      <c r="F142" s="33"/>
    </row>
    <row r="143" spans="2:6" s="5" customFormat="1">
      <c r="B143" s="11"/>
      <c r="C143" s="11"/>
      <c r="D143" s="11"/>
      <c r="E143" s="71"/>
      <c r="F143" s="33"/>
    </row>
    <row r="144" spans="2:6" s="5" customFormat="1">
      <c r="B144" s="11"/>
      <c r="C144" s="11"/>
      <c r="D144" s="11"/>
      <c r="E144" s="71"/>
      <c r="F144" s="33"/>
    </row>
    <row r="145" spans="2:6" s="5" customFormat="1">
      <c r="B145" s="11"/>
      <c r="C145" s="11"/>
      <c r="D145" s="11"/>
      <c r="E145" s="71"/>
      <c r="F145" s="33"/>
    </row>
    <row r="146" spans="2:6" s="5" customFormat="1">
      <c r="B146" s="11"/>
      <c r="C146" s="11"/>
      <c r="D146" s="11"/>
      <c r="E146" s="71"/>
      <c r="F146" s="33"/>
    </row>
    <row r="147" spans="2:6" s="5" customFormat="1">
      <c r="B147" s="11"/>
      <c r="C147" s="11"/>
      <c r="D147" s="11"/>
      <c r="E147" s="71"/>
      <c r="F147" s="33"/>
    </row>
    <row r="148" spans="2:6" s="5" customFormat="1">
      <c r="B148" s="11"/>
      <c r="C148" s="11"/>
      <c r="D148" s="11"/>
      <c r="E148" s="71"/>
      <c r="F148" s="33"/>
    </row>
    <row r="149" spans="2:6" s="5" customFormat="1">
      <c r="B149" s="11"/>
      <c r="C149" s="11"/>
      <c r="D149" s="11"/>
      <c r="E149" s="71"/>
      <c r="F149" s="33"/>
    </row>
    <row r="150" spans="2:6" s="5" customFormat="1">
      <c r="B150" s="11"/>
      <c r="C150" s="11"/>
      <c r="D150" s="11"/>
      <c r="E150" s="71"/>
      <c r="F150" s="33"/>
    </row>
    <row r="151" spans="2:6" s="5" customFormat="1">
      <c r="B151" s="11"/>
      <c r="C151" s="11"/>
      <c r="D151" s="11"/>
      <c r="E151" s="71"/>
      <c r="F151" s="33"/>
    </row>
    <row r="152" spans="2:6" s="5" customFormat="1">
      <c r="B152" s="11"/>
      <c r="C152" s="11"/>
      <c r="D152" s="11"/>
      <c r="E152" s="71"/>
      <c r="F152" s="33"/>
    </row>
    <row r="153" spans="2:6" s="5" customFormat="1">
      <c r="B153" s="11"/>
      <c r="C153" s="11"/>
      <c r="D153" s="11"/>
      <c r="E153" s="71"/>
      <c r="F153" s="33"/>
    </row>
    <row r="154" spans="2:6" s="5" customFormat="1">
      <c r="B154" s="11"/>
      <c r="C154" s="11"/>
      <c r="D154" s="11"/>
      <c r="E154" s="71"/>
      <c r="F154" s="33"/>
    </row>
    <row r="155" spans="2:6" s="5" customFormat="1">
      <c r="B155" s="11"/>
      <c r="C155" s="11"/>
      <c r="D155" s="11"/>
      <c r="E155" s="71"/>
      <c r="F155" s="33"/>
    </row>
    <row r="156" spans="2:6" s="5" customFormat="1">
      <c r="B156" s="11"/>
      <c r="C156" s="11"/>
      <c r="D156" s="11"/>
      <c r="E156" s="71"/>
      <c r="F156" s="33"/>
    </row>
    <row r="157" spans="2:6" s="5" customFormat="1">
      <c r="B157" s="11"/>
      <c r="C157" s="11"/>
      <c r="D157" s="11"/>
      <c r="E157" s="71"/>
      <c r="F157" s="33"/>
    </row>
    <row r="158" spans="2:6" s="5" customFormat="1">
      <c r="B158" s="11"/>
      <c r="C158" s="11"/>
      <c r="D158" s="11"/>
      <c r="E158" s="71"/>
      <c r="F158" s="33"/>
    </row>
    <row r="159" spans="2:6" s="5" customFormat="1">
      <c r="B159" s="11"/>
      <c r="C159" s="11"/>
      <c r="D159" s="11"/>
      <c r="E159" s="71"/>
      <c r="F159" s="33"/>
    </row>
    <row r="160" spans="2:6" s="5" customFormat="1">
      <c r="B160" s="11"/>
      <c r="C160" s="11"/>
      <c r="D160" s="11"/>
      <c r="E160" s="71"/>
      <c r="F160" s="33"/>
    </row>
    <row r="161" spans="2:6" s="5" customFormat="1">
      <c r="B161" s="11"/>
      <c r="C161" s="11"/>
      <c r="D161" s="11"/>
      <c r="E161" s="71"/>
      <c r="F161" s="33"/>
    </row>
    <row r="162" spans="2:6" s="5" customFormat="1">
      <c r="B162" s="11"/>
      <c r="C162" s="11"/>
      <c r="D162" s="11"/>
      <c r="E162" s="71"/>
      <c r="F162" s="33"/>
    </row>
    <row r="163" spans="2:6" s="5" customFormat="1">
      <c r="B163" s="11"/>
      <c r="C163" s="11"/>
      <c r="D163" s="11"/>
      <c r="E163" s="71"/>
      <c r="F163" s="33"/>
    </row>
    <row r="164" spans="2:6" s="5" customFormat="1">
      <c r="B164" s="11"/>
      <c r="C164" s="11"/>
      <c r="D164" s="11"/>
      <c r="E164" s="71"/>
      <c r="F164" s="33"/>
    </row>
    <row r="165" spans="2:6" s="5" customFormat="1">
      <c r="B165" s="11"/>
      <c r="C165" s="11"/>
      <c r="D165" s="11"/>
      <c r="E165" s="71"/>
      <c r="F165" s="33"/>
    </row>
    <row r="166" spans="2:6" s="5" customFormat="1">
      <c r="B166" s="11"/>
      <c r="C166" s="11"/>
      <c r="D166" s="11"/>
      <c r="E166" s="71"/>
      <c r="F166" s="33"/>
    </row>
    <row r="167" spans="2:6" s="5" customFormat="1">
      <c r="B167" s="11"/>
      <c r="C167" s="11"/>
      <c r="D167" s="11"/>
      <c r="E167" s="71"/>
      <c r="F167" s="33"/>
    </row>
    <row r="168" spans="2:6" s="5" customFormat="1">
      <c r="B168" s="11"/>
      <c r="C168" s="11"/>
      <c r="D168" s="11"/>
      <c r="E168" s="71"/>
      <c r="F168" s="33"/>
    </row>
    <row r="169" spans="2:6" s="5" customFormat="1">
      <c r="B169" s="11"/>
      <c r="C169" s="11"/>
      <c r="D169" s="11"/>
      <c r="E169" s="71"/>
      <c r="F169" s="33"/>
    </row>
    <row r="170" spans="2:6" s="5" customFormat="1">
      <c r="B170" s="11"/>
      <c r="C170" s="11"/>
      <c r="D170" s="11"/>
      <c r="E170" s="71"/>
      <c r="F170" s="33"/>
    </row>
    <row r="171" spans="2:6" s="5" customFormat="1">
      <c r="B171" s="11"/>
      <c r="C171" s="11"/>
      <c r="D171" s="11"/>
      <c r="E171" s="71"/>
      <c r="F171" s="33"/>
    </row>
    <row r="172" spans="2:6" s="5" customFormat="1">
      <c r="B172" s="11"/>
      <c r="C172" s="11"/>
      <c r="D172" s="11"/>
      <c r="E172" s="71"/>
      <c r="F172" s="33"/>
    </row>
    <row r="173" spans="2:6" s="5" customFormat="1">
      <c r="B173" s="11"/>
      <c r="C173" s="11"/>
      <c r="D173" s="11"/>
      <c r="E173" s="71"/>
      <c r="F173" s="33"/>
    </row>
    <row r="174" spans="2:6" s="5" customFormat="1">
      <c r="B174" s="11"/>
      <c r="C174" s="11"/>
      <c r="D174" s="11"/>
      <c r="E174" s="71"/>
      <c r="F174" s="33"/>
    </row>
    <row r="175" spans="2:6" s="5" customFormat="1">
      <c r="B175" s="11"/>
      <c r="C175" s="11"/>
      <c r="D175" s="11"/>
      <c r="E175" s="71"/>
      <c r="F175" s="33"/>
    </row>
    <row r="176" spans="2:6" s="5" customFormat="1">
      <c r="B176" s="11"/>
      <c r="C176" s="11"/>
      <c r="D176" s="11"/>
      <c r="E176" s="71"/>
      <c r="F176" s="33"/>
    </row>
    <row r="177" spans="2:6" s="5" customFormat="1">
      <c r="B177" s="11"/>
      <c r="C177" s="11"/>
      <c r="D177" s="11"/>
      <c r="E177" s="71"/>
      <c r="F177" s="33"/>
    </row>
    <row r="178" spans="2:6" s="5" customFormat="1">
      <c r="B178" s="11"/>
      <c r="C178" s="11"/>
      <c r="D178" s="11"/>
      <c r="E178" s="71"/>
      <c r="F178" s="33"/>
    </row>
    <row r="179" spans="2:6" s="5" customFormat="1">
      <c r="B179" s="11"/>
      <c r="C179" s="11"/>
      <c r="D179" s="11"/>
      <c r="E179" s="71"/>
      <c r="F179" s="33"/>
    </row>
    <row r="180" spans="2:6" s="5" customFormat="1">
      <c r="B180" s="11"/>
      <c r="C180" s="11"/>
      <c r="D180" s="11"/>
      <c r="E180" s="71"/>
      <c r="F180" s="33"/>
    </row>
    <row r="181" spans="2:6" s="5" customFormat="1">
      <c r="B181" s="11"/>
      <c r="C181" s="11"/>
      <c r="D181" s="11"/>
      <c r="E181" s="71"/>
      <c r="F181" s="33"/>
    </row>
    <row r="182" spans="2:6" s="5" customFormat="1">
      <c r="B182" s="11"/>
      <c r="C182" s="11"/>
      <c r="D182" s="11"/>
      <c r="E182" s="71"/>
      <c r="F182" s="33"/>
    </row>
    <row r="183" spans="2:6" s="5" customFormat="1">
      <c r="B183" s="11"/>
      <c r="C183" s="11"/>
      <c r="D183" s="11"/>
      <c r="E183" s="71"/>
      <c r="F183" s="33"/>
    </row>
    <row r="184" spans="2:6" s="5" customFormat="1">
      <c r="B184" s="11"/>
      <c r="C184" s="11"/>
      <c r="D184" s="11"/>
      <c r="E184" s="71"/>
      <c r="F184" s="33"/>
    </row>
    <row r="185" spans="2:6" s="5" customFormat="1">
      <c r="B185" s="11"/>
      <c r="C185" s="11"/>
      <c r="D185" s="11"/>
      <c r="E185" s="71"/>
      <c r="F185" s="33"/>
    </row>
    <row r="186" spans="2:6" s="5" customFormat="1">
      <c r="B186" s="11"/>
      <c r="C186" s="11"/>
      <c r="D186" s="11"/>
      <c r="E186" s="71"/>
      <c r="F186" s="33"/>
    </row>
    <row r="187" spans="2:6" s="5" customFormat="1">
      <c r="B187" s="11"/>
      <c r="C187" s="11"/>
      <c r="D187" s="11"/>
      <c r="E187" s="71"/>
      <c r="F187" s="33"/>
    </row>
    <row r="188" spans="2:6" s="5" customFormat="1">
      <c r="B188" s="11"/>
      <c r="C188" s="11"/>
      <c r="D188" s="11"/>
      <c r="E188" s="71"/>
      <c r="F188" s="33"/>
    </row>
    <row r="189" spans="2:6" s="5" customFormat="1">
      <c r="B189" s="11"/>
      <c r="C189" s="11"/>
      <c r="D189" s="11"/>
      <c r="E189" s="71"/>
      <c r="F189" s="33"/>
    </row>
    <row r="190" spans="2:6" s="5" customFormat="1">
      <c r="B190" s="11"/>
      <c r="C190" s="11"/>
      <c r="D190" s="11"/>
      <c r="E190" s="71"/>
      <c r="F190" s="33"/>
    </row>
    <row r="191" spans="2:6" s="5" customFormat="1">
      <c r="B191" s="11"/>
      <c r="C191" s="11"/>
      <c r="D191" s="11"/>
      <c r="E191" s="71"/>
      <c r="F191" s="33"/>
    </row>
    <row r="192" spans="2:6" s="5" customFormat="1">
      <c r="B192" s="11"/>
      <c r="C192" s="11"/>
      <c r="D192" s="11"/>
      <c r="E192" s="71"/>
      <c r="F192" s="33"/>
    </row>
    <row r="193" spans="2:6" s="5" customFormat="1">
      <c r="B193" s="11"/>
      <c r="C193" s="11"/>
      <c r="D193" s="11"/>
      <c r="E193" s="71"/>
      <c r="F193" s="33"/>
    </row>
    <row r="194" spans="2:6" s="5" customFormat="1">
      <c r="B194" s="11"/>
      <c r="C194" s="11"/>
      <c r="D194" s="11"/>
      <c r="E194" s="71"/>
      <c r="F194" s="33"/>
    </row>
    <row r="195" spans="2:6" s="5" customFormat="1">
      <c r="B195" s="11"/>
      <c r="C195" s="11"/>
      <c r="D195" s="11"/>
      <c r="E195" s="71"/>
      <c r="F195" s="33"/>
    </row>
    <row r="196" spans="2:6" s="5" customFormat="1">
      <c r="B196" s="11"/>
      <c r="C196" s="11"/>
      <c r="D196" s="11"/>
      <c r="E196" s="71"/>
      <c r="F196" s="33"/>
    </row>
    <row r="197" spans="2:6" s="5" customFormat="1">
      <c r="B197" s="11"/>
      <c r="C197" s="11"/>
      <c r="D197" s="11"/>
      <c r="E197" s="71"/>
      <c r="F197" s="33"/>
    </row>
    <row r="198" spans="2:6" s="5" customFormat="1">
      <c r="B198" s="11"/>
      <c r="C198" s="11"/>
      <c r="D198" s="11"/>
      <c r="E198" s="71"/>
      <c r="F198" s="33"/>
    </row>
    <row r="199" spans="2:6" s="5" customFormat="1">
      <c r="B199" s="11"/>
      <c r="C199" s="11"/>
      <c r="D199" s="11"/>
      <c r="E199" s="71"/>
      <c r="F199" s="33"/>
    </row>
    <row r="200" spans="2:6" s="5" customFormat="1">
      <c r="B200" s="11"/>
      <c r="C200" s="11"/>
      <c r="D200" s="11"/>
      <c r="E200" s="71"/>
      <c r="F200" s="33"/>
    </row>
    <row r="201" spans="2:6" s="5" customFormat="1">
      <c r="B201" s="11"/>
      <c r="C201" s="11"/>
      <c r="D201" s="11"/>
      <c r="E201" s="71"/>
      <c r="F201" s="33"/>
    </row>
    <row r="202" spans="2:6" s="5" customFormat="1">
      <c r="B202" s="11"/>
      <c r="C202" s="11"/>
      <c r="D202" s="11"/>
      <c r="E202" s="71"/>
      <c r="F202" s="33"/>
    </row>
    <row r="203" spans="2:6" s="5" customFormat="1">
      <c r="B203" s="11"/>
      <c r="C203" s="11"/>
      <c r="D203" s="11"/>
      <c r="E203" s="71"/>
      <c r="F203" s="33"/>
    </row>
    <row r="204" spans="2:6" s="5" customFormat="1">
      <c r="B204" s="11"/>
      <c r="C204" s="11"/>
      <c r="D204" s="11"/>
      <c r="E204" s="71"/>
      <c r="F204" s="33"/>
    </row>
    <row r="205" spans="2:6" s="5" customFormat="1">
      <c r="B205" s="11"/>
      <c r="C205" s="11"/>
      <c r="D205" s="11"/>
      <c r="E205" s="71"/>
      <c r="F205" s="33"/>
    </row>
    <row r="206" spans="2:6" s="5" customFormat="1">
      <c r="B206" s="11"/>
      <c r="C206" s="11"/>
      <c r="D206" s="11"/>
      <c r="E206" s="71"/>
      <c r="F206" s="33"/>
    </row>
    <row r="207" spans="2:6" s="5" customFormat="1">
      <c r="B207" s="11"/>
      <c r="C207" s="11"/>
      <c r="D207" s="11"/>
      <c r="E207" s="71"/>
      <c r="F207" s="33"/>
    </row>
    <row r="208" spans="2:6" s="5" customFormat="1">
      <c r="B208" s="11"/>
      <c r="C208" s="11"/>
      <c r="D208" s="11"/>
      <c r="E208" s="71"/>
      <c r="F208" s="33"/>
    </row>
    <row r="209" spans="2:6" s="5" customFormat="1">
      <c r="B209" s="11"/>
      <c r="C209" s="11"/>
      <c r="D209" s="11"/>
      <c r="E209" s="71"/>
      <c r="F209" s="33"/>
    </row>
    <row r="210" spans="2:6" s="5" customFormat="1">
      <c r="B210" s="11"/>
      <c r="C210" s="11"/>
      <c r="D210" s="11"/>
      <c r="E210" s="71"/>
      <c r="F210" s="33"/>
    </row>
    <row r="211" spans="2:6" s="5" customFormat="1">
      <c r="B211" s="11"/>
      <c r="C211" s="11"/>
      <c r="D211" s="11"/>
      <c r="E211" s="71"/>
      <c r="F211" s="33"/>
    </row>
    <row r="212" spans="2:6" s="5" customFormat="1">
      <c r="B212" s="11"/>
      <c r="C212" s="11"/>
      <c r="D212" s="11"/>
      <c r="E212" s="71"/>
      <c r="F212" s="33"/>
    </row>
    <row r="213" spans="2:6" s="5" customFormat="1">
      <c r="B213" s="11"/>
      <c r="C213" s="11"/>
      <c r="D213" s="11"/>
      <c r="E213" s="71"/>
      <c r="F213" s="33"/>
    </row>
    <row r="214" spans="2:6" s="5" customFormat="1">
      <c r="B214" s="11"/>
      <c r="C214" s="11"/>
      <c r="D214" s="11"/>
      <c r="E214" s="71"/>
      <c r="F214" s="33"/>
    </row>
    <row r="215" spans="2:6" s="5" customFormat="1">
      <c r="B215" s="11"/>
      <c r="C215" s="11"/>
      <c r="D215" s="11"/>
      <c r="E215" s="71"/>
      <c r="F215" s="33"/>
    </row>
    <row r="216" spans="2:6" s="5" customFormat="1">
      <c r="B216" s="11"/>
      <c r="C216" s="11"/>
      <c r="D216" s="11"/>
      <c r="E216" s="71"/>
      <c r="F216" s="33"/>
    </row>
    <row r="217" spans="2:6" s="5" customFormat="1">
      <c r="B217" s="11"/>
      <c r="C217" s="11"/>
      <c r="D217" s="11"/>
      <c r="E217" s="71"/>
      <c r="F217" s="33"/>
    </row>
    <row r="218" spans="2:6" s="5" customFormat="1">
      <c r="B218" s="11"/>
      <c r="C218" s="11"/>
      <c r="D218" s="11"/>
      <c r="E218" s="71"/>
      <c r="F218" s="33"/>
    </row>
    <row r="219" spans="2:6" s="5" customFormat="1">
      <c r="B219" s="11"/>
      <c r="C219" s="11"/>
      <c r="D219" s="11"/>
      <c r="E219" s="71"/>
      <c r="F219" s="33"/>
    </row>
    <row r="220" spans="2:6" s="5" customFormat="1">
      <c r="B220" s="11"/>
      <c r="C220" s="11"/>
      <c r="D220" s="11"/>
      <c r="E220" s="71"/>
      <c r="F220" s="33"/>
    </row>
    <row r="221" spans="2:6" s="5" customFormat="1">
      <c r="B221" s="11"/>
      <c r="C221" s="11"/>
      <c r="D221" s="11"/>
      <c r="E221" s="71"/>
      <c r="F221" s="33"/>
    </row>
    <row r="222" spans="2:6" s="5" customFormat="1">
      <c r="B222" s="11"/>
      <c r="C222" s="11"/>
      <c r="D222" s="11"/>
      <c r="E222" s="71"/>
      <c r="F222" s="33"/>
    </row>
    <row r="223" spans="2:6" s="5" customFormat="1">
      <c r="B223" s="11"/>
      <c r="C223" s="11"/>
      <c r="D223" s="11"/>
      <c r="E223" s="71"/>
      <c r="F223" s="33"/>
    </row>
    <row r="224" spans="2:6" s="5" customFormat="1">
      <c r="B224" s="11"/>
      <c r="C224" s="11"/>
      <c r="D224" s="11"/>
      <c r="E224" s="71"/>
      <c r="F224" s="33"/>
    </row>
    <row r="225" spans="2:6" s="5" customFormat="1">
      <c r="B225" s="11"/>
      <c r="C225" s="11"/>
      <c r="D225" s="11"/>
      <c r="E225" s="71"/>
      <c r="F225" s="33"/>
    </row>
    <row r="226" spans="2:6" s="5" customFormat="1">
      <c r="B226" s="11"/>
      <c r="C226" s="11"/>
      <c r="D226" s="11"/>
      <c r="E226" s="71"/>
      <c r="F226" s="33"/>
    </row>
    <row r="227" spans="2:6" s="5" customFormat="1">
      <c r="B227" s="11"/>
      <c r="C227" s="11"/>
      <c r="D227" s="11"/>
      <c r="E227" s="71"/>
      <c r="F227" s="33"/>
    </row>
    <row r="228" spans="2:6" s="5" customFormat="1">
      <c r="B228" s="11"/>
      <c r="C228" s="11"/>
      <c r="D228" s="11"/>
      <c r="E228" s="71"/>
      <c r="F228" s="33"/>
    </row>
    <row r="229" spans="2:6" s="5" customFormat="1">
      <c r="B229" s="11"/>
      <c r="C229" s="11"/>
      <c r="D229" s="11"/>
      <c r="E229" s="71"/>
      <c r="F229" s="33"/>
    </row>
    <row r="230" spans="2:6" s="5" customFormat="1">
      <c r="B230" s="11"/>
      <c r="C230" s="11"/>
      <c r="D230" s="11"/>
      <c r="E230" s="71"/>
      <c r="F230" s="33"/>
    </row>
    <row r="231" spans="2:6" s="5" customFormat="1">
      <c r="B231" s="11"/>
      <c r="C231" s="11"/>
      <c r="D231" s="11"/>
      <c r="E231" s="71"/>
      <c r="F231" s="33"/>
    </row>
    <row r="232" spans="2:6" s="5" customFormat="1">
      <c r="B232" s="11"/>
      <c r="C232" s="11"/>
      <c r="D232" s="11"/>
      <c r="E232" s="71"/>
      <c r="F232" s="33"/>
    </row>
    <row r="233" spans="2:6" s="5" customFormat="1">
      <c r="B233" s="11"/>
      <c r="C233" s="11"/>
      <c r="D233" s="11"/>
      <c r="E233" s="71"/>
      <c r="F233" s="33"/>
    </row>
    <row r="234" spans="2:6" s="5" customFormat="1">
      <c r="B234" s="11"/>
      <c r="C234" s="11"/>
      <c r="D234" s="11"/>
      <c r="E234" s="71"/>
      <c r="F234" s="33"/>
    </row>
    <row r="235" spans="2:6" s="5" customFormat="1">
      <c r="B235" s="11"/>
      <c r="C235" s="11"/>
      <c r="D235" s="11"/>
      <c r="E235" s="71"/>
      <c r="F235" s="33"/>
    </row>
    <row r="236" spans="2:6" s="5" customFormat="1">
      <c r="B236" s="11"/>
      <c r="C236" s="11"/>
      <c r="D236" s="11"/>
      <c r="E236" s="71"/>
      <c r="F236" s="33"/>
    </row>
    <row r="237" spans="2:6" s="5" customFormat="1">
      <c r="B237" s="11"/>
      <c r="C237" s="11"/>
      <c r="D237" s="11"/>
      <c r="E237" s="71"/>
      <c r="F237" s="33"/>
    </row>
    <row r="238" spans="2:6" s="5" customFormat="1">
      <c r="B238" s="11"/>
      <c r="C238" s="11"/>
      <c r="D238" s="11"/>
      <c r="E238" s="71"/>
      <c r="F238" s="33"/>
    </row>
    <row r="239" spans="2:6" s="5" customFormat="1">
      <c r="B239" s="11"/>
      <c r="C239" s="11"/>
      <c r="D239" s="11"/>
      <c r="E239" s="71"/>
      <c r="F239" s="33"/>
    </row>
    <row r="240" spans="2:6" s="5" customFormat="1">
      <c r="B240" s="11"/>
      <c r="C240" s="11"/>
      <c r="D240" s="11"/>
      <c r="E240" s="71"/>
      <c r="F240" s="33"/>
    </row>
    <row r="241" spans="2:6" s="5" customFormat="1">
      <c r="B241" s="11"/>
      <c r="C241" s="11"/>
      <c r="D241" s="11"/>
      <c r="E241" s="71"/>
      <c r="F241" s="33"/>
    </row>
    <row r="242" spans="2:6" s="5" customFormat="1">
      <c r="B242" s="11"/>
      <c r="C242" s="11"/>
      <c r="D242" s="11"/>
      <c r="E242" s="71"/>
      <c r="F242" s="33"/>
    </row>
    <row r="243" spans="2:6" s="5" customFormat="1">
      <c r="B243" s="11"/>
      <c r="C243" s="11"/>
      <c r="D243" s="11"/>
      <c r="E243" s="71"/>
      <c r="F243" s="33"/>
    </row>
    <row r="244" spans="2:6" s="5" customFormat="1">
      <c r="B244" s="11"/>
      <c r="C244" s="11"/>
      <c r="D244" s="11"/>
      <c r="E244" s="71"/>
      <c r="F244" s="33"/>
    </row>
    <row r="245" spans="2:6" s="5" customFormat="1">
      <c r="B245" s="11"/>
      <c r="C245" s="11"/>
      <c r="D245" s="11"/>
      <c r="E245" s="71"/>
      <c r="F245" s="33"/>
    </row>
    <row r="246" spans="2:6" s="5" customFormat="1">
      <c r="B246" s="11"/>
      <c r="C246" s="11"/>
      <c r="D246" s="11"/>
      <c r="E246" s="71"/>
      <c r="F246" s="33"/>
    </row>
    <row r="247" spans="2:6" s="5" customFormat="1">
      <c r="B247" s="11"/>
      <c r="C247" s="11"/>
      <c r="D247" s="11"/>
      <c r="E247" s="71"/>
      <c r="F247" s="33"/>
    </row>
    <row r="248" spans="2:6" s="5" customFormat="1">
      <c r="B248" s="11"/>
      <c r="C248" s="11"/>
      <c r="D248" s="11"/>
      <c r="E248" s="71"/>
      <c r="F248" s="33"/>
    </row>
    <row r="249" spans="2:6" s="5" customFormat="1">
      <c r="B249" s="11"/>
      <c r="C249" s="11"/>
      <c r="D249" s="11"/>
      <c r="E249" s="71"/>
      <c r="F249" s="33"/>
    </row>
    <row r="250" spans="2:6" s="5" customFormat="1">
      <c r="B250" s="11"/>
      <c r="C250" s="11"/>
      <c r="D250" s="11"/>
      <c r="E250" s="71"/>
      <c r="F250" s="33"/>
    </row>
    <row r="251" spans="2:6" s="5" customFormat="1">
      <c r="B251" s="11"/>
      <c r="C251" s="11"/>
      <c r="D251" s="11"/>
      <c r="E251" s="71"/>
      <c r="F251" s="33"/>
    </row>
    <row r="252" spans="2:6" s="5" customFormat="1">
      <c r="B252" s="11"/>
      <c r="C252" s="11"/>
      <c r="D252" s="11"/>
      <c r="E252" s="71"/>
      <c r="F252" s="33"/>
    </row>
    <row r="253" spans="2:6" s="5" customFormat="1">
      <c r="B253" s="11"/>
      <c r="C253" s="11"/>
      <c r="D253" s="11"/>
      <c r="E253" s="71"/>
      <c r="F253" s="33"/>
    </row>
    <row r="254" spans="2:6" s="5" customFormat="1">
      <c r="B254" s="11"/>
      <c r="C254" s="11"/>
      <c r="D254" s="11"/>
      <c r="E254" s="71"/>
      <c r="F254" s="33"/>
    </row>
    <row r="255" spans="2:6" s="5" customFormat="1">
      <c r="B255" s="11"/>
      <c r="C255" s="11"/>
      <c r="D255" s="11"/>
      <c r="E255" s="71"/>
      <c r="F255" s="33"/>
    </row>
    <row r="256" spans="2:6" s="5" customFormat="1">
      <c r="B256" s="11"/>
      <c r="C256" s="11"/>
      <c r="D256" s="11"/>
      <c r="E256" s="71"/>
      <c r="F256" s="33"/>
    </row>
    <row r="257" spans="2:6" s="5" customFormat="1">
      <c r="B257" s="11"/>
      <c r="C257" s="11"/>
      <c r="D257" s="11"/>
      <c r="E257" s="71"/>
      <c r="F257" s="33"/>
    </row>
    <row r="258" spans="2:6" s="5" customFormat="1">
      <c r="B258" s="11"/>
      <c r="C258" s="11"/>
      <c r="D258" s="11"/>
      <c r="E258" s="71"/>
      <c r="F258" s="33"/>
    </row>
    <row r="259" spans="2:6" s="5" customFormat="1">
      <c r="B259" s="11"/>
      <c r="C259" s="11"/>
      <c r="D259" s="11"/>
      <c r="E259" s="71"/>
      <c r="F259" s="33"/>
    </row>
    <row r="260" spans="2:6" s="5" customFormat="1">
      <c r="B260" s="11"/>
      <c r="C260" s="11"/>
      <c r="D260" s="11"/>
      <c r="E260" s="71"/>
      <c r="F260" s="33"/>
    </row>
    <row r="261" spans="2:6" s="5" customFormat="1">
      <c r="B261" s="11"/>
      <c r="C261" s="11"/>
      <c r="D261" s="11"/>
      <c r="E261" s="71"/>
      <c r="F261" s="33"/>
    </row>
    <row r="262" spans="2:6" s="5" customFormat="1">
      <c r="B262" s="11"/>
      <c r="C262" s="11"/>
      <c r="D262" s="11"/>
      <c r="E262" s="71"/>
      <c r="F262" s="33"/>
    </row>
    <row r="263" spans="2:6" s="5" customFormat="1">
      <c r="B263" s="11"/>
      <c r="C263" s="11"/>
      <c r="D263" s="11"/>
      <c r="E263" s="71"/>
      <c r="F263" s="33"/>
    </row>
    <row r="264" spans="2:6" s="5" customFormat="1">
      <c r="B264" s="11"/>
      <c r="C264" s="11"/>
      <c r="D264" s="11"/>
      <c r="E264" s="71"/>
      <c r="F264" s="33"/>
    </row>
    <row r="265" spans="2:6" s="5" customFormat="1">
      <c r="B265" s="11"/>
      <c r="C265" s="11"/>
      <c r="D265" s="11"/>
      <c r="E265" s="71"/>
      <c r="F265" s="33"/>
    </row>
    <row r="266" spans="2:6" s="5" customFormat="1">
      <c r="B266" s="11"/>
      <c r="C266" s="11"/>
      <c r="D266" s="11"/>
      <c r="E266" s="71"/>
      <c r="F266" s="33"/>
    </row>
    <row r="267" spans="2:6" s="5" customFormat="1">
      <c r="B267" s="11"/>
      <c r="C267" s="11"/>
      <c r="D267" s="11"/>
      <c r="E267" s="71"/>
      <c r="F267" s="33"/>
    </row>
    <row r="268" spans="2:6" s="5" customFormat="1">
      <c r="B268" s="11"/>
      <c r="C268" s="11"/>
      <c r="D268" s="11"/>
      <c r="E268" s="71"/>
      <c r="F268" s="33"/>
    </row>
    <row r="269" spans="2:6" s="5" customFormat="1">
      <c r="B269" s="11"/>
      <c r="C269" s="11"/>
      <c r="D269" s="11"/>
      <c r="E269" s="71"/>
      <c r="F269" s="33"/>
    </row>
    <row r="270" spans="2:6" s="5" customFormat="1">
      <c r="B270" s="11"/>
      <c r="C270" s="11"/>
      <c r="D270" s="11"/>
      <c r="E270" s="71"/>
      <c r="F270" s="33"/>
    </row>
    <row r="271" spans="2:6" s="5" customFormat="1">
      <c r="B271" s="11"/>
      <c r="C271" s="11"/>
      <c r="D271" s="11"/>
      <c r="E271" s="71"/>
      <c r="F271" s="33"/>
    </row>
    <row r="272" spans="2:6" s="5" customFormat="1">
      <c r="B272" s="11"/>
      <c r="C272" s="11"/>
      <c r="D272" s="11"/>
      <c r="E272" s="71"/>
      <c r="F272" s="33"/>
    </row>
    <row r="273" spans="2:6" s="5" customFormat="1">
      <c r="B273" s="11"/>
      <c r="C273" s="11"/>
      <c r="D273" s="11"/>
      <c r="E273" s="71"/>
      <c r="F273" s="33"/>
    </row>
    <row r="274" spans="2:6" s="5" customFormat="1">
      <c r="B274" s="11"/>
      <c r="C274" s="11"/>
      <c r="D274" s="11"/>
      <c r="E274" s="71"/>
      <c r="F274" s="33"/>
    </row>
    <row r="275" spans="2:6" s="5" customFormat="1">
      <c r="B275" s="11"/>
      <c r="C275" s="11"/>
      <c r="D275" s="11"/>
      <c r="E275" s="71"/>
      <c r="F275" s="33"/>
    </row>
    <row r="276" spans="2:6" s="5" customFormat="1">
      <c r="B276" s="11"/>
      <c r="C276" s="11"/>
      <c r="D276" s="11"/>
      <c r="E276" s="71"/>
      <c r="F276" s="33"/>
    </row>
    <row r="277" spans="2:6" s="5" customFormat="1">
      <c r="B277" s="11"/>
      <c r="C277" s="11"/>
      <c r="D277" s="11"/>
      <c r="E277" s="71"/>
      <c r="F277" s="33"/>
    </row>
    <row r="278" spans="2:6" s="5" customFormat="1">
      <c r="B278" s="11"/>
      <c r="C278" s="11"/>
      <c r="D278" s="11"/>
      <c r="E278" s="71"/>
      <c r="F278" s="33"/>
    </row>
    <row r="279" spans="2:6" s="5" customFormat="1">
      <c r="B279" s="11"/>
      <c r="C279" s="11"/>
      <c r="D279" s="11"/>
      <c r="E279" s="71"/>
      <c r="F279" s="33"/>
    </row>
    <row r="280" spans="2:6" s="5" customFormat="1">
      <c r="B280" s="11"/>
      <c r="C280" s="11"/>
      <c r="D280" s="11"/>
      <c r="E280" s="71"/>
      <c r="F280" s="33"/>
    </row>
    <row r="281" spans="2:6" s="5" customFormat="1">
      <c r="B281" s="11"/>
      <c r="C281" s="11"/>
      <c r="D281" s="11"/>
      <c r="E281" s="71"/>
      <c r="F281" s="33"/>
    </row>
    <row r="282" spans="2:6" s="5" customFormat="1">
      <c r="B282" s="11"/>
      <c r="C282" s="11"/>
      <c r="D282" s="11"/>
      <c r="E282" s="71"/>
      <c r="F282" s="33"/>
    </row>
    <row r="283" spans="2:6" s="5" customFormat="1">
      <c r="B283" s="11"/>
      <c r="C283" s="11"/>
      <c r="D283" s="11"/>
      <c r="E283" s="71"/>
      <c r="F283" s="33"/>
    </row>
    <row r="284" spans="2:6" s="5" customFormat="1">
      <c r="B284" s="11"/>
      <c r="C284" s="11"/>
      <c r="D284" s="11"/>
      <c r="E284" s="71"/>
      <c r="F284" s="33"/>
    </row>
    <row r="285" spans="2:6" s="5" customFormat="1">
      <c r="B285" s="11"/>
      <c r="C285" s="11"/>
      <c r="D285" s="11"/>
      <c r="E285" s="71"/>
      <c r="F285" s="33"/>
    </row>
    <row r="286" spans="2:6" s="5" customFormat="1">
      <c r="B286" s="11"/>
      <c r="C286" s="11"/>
      <c r="D286" s="11"/>
      <c r="E286" s="71"/>
      <c r="F286" s="33"/>
    </row>
    <row r="287" spans="2:6" s="5" customFormat="1">
      <c r="B287" s="11"/>
      <c r="C287" s="11"/>
      <c r="D287" s="11"/>
      <c r="E287" s="71"/>
      <c r="F287" s="33"/>
    </row>
    <row r="288" spans="2:6" s="5" customFormat="1">
      <c r="B288" s="11"/>
      <c r="C288" s="11"/>
      <c r="D288" s="11"/>
      <c r="E288" s="71"/>
      <c r="F288" s="33"/>
    </row>
    <row r="289" spans="2:6" s="5" customFormat="1">
      <c r="B289" s="11"/>
      <c r="C289" s="11"/>
      <c r="D289" s="11"/>
      <c r="E289" s="71"/>
      <c r="F289" s="33"/>
    </row>
    <row r="290" spans="2:6" s="5" customFormat="1">
      <c r="B290" s="11"/>
      <c r="C290" s="11"/>
      <c r="D290" s="11"/>
      <c r="E290" s="71"/>
      <c r="F290" s="33"/>
    </row>
    <row r="291" spans="2:6" s="5" customFormat="1">
      <c r="B291" s="11"/>
      <c r="C291" s="11"/>
      <c r="D291" s="11"/>
      <c r="E291" s="71"/>
      <c r="F291" s="33"/>
    </row>
    <row r="292" spans="2:6" s="5" customFormat="1">
      <c r="B292" s="11"/>
      <c r="C292" s="11"/>
      <c r="D292" s="11"/>
      <c r="E292" s="71"/>
      <c r="F292" s="33"/>
    </row>
    <row r="293" spans="2:6" s="5" customFormat="1">
      <c r="B293" s="11"/>
      <c r="C293" s="11"/>
      <c r="D293" s="11"/>
      <c r="E293" s="71"/>
      <c r="F293" s="33"/>
    </row>
    <row r="294" spans="2:6" s="5" customFormat="1">
      <c r="B294" s="11"/>
      <c r="C294" s="11"/>
      <c r="D294" s="11"/>
      <c r="E294" s="71"/>
      <c r="F294" s="33"/>
    </row>
    <row r="295" spans="2:6" s="5" customFormat="1">
      <c r="B295" s="11"/>
      <c r="C295" s="11"/>
      <c r="D295" s="11"/>
      <c r="E295" s="71"/>
      <c r="F295" s="33"/>
    </row>
    <row r="296" spans="2:6" s="5" customFormat="1">
      <c r="B296" s="11"/>
      <c r="C296" s="11"/>
      <c r="D296" s="11"/>
      <c r="E296" s="71"/>
      <c r="F296" s="33"/>
    </row>
    <row r="297" spans="2:6" s="5" customFormat="1">
      <c r="B297" s="11"/>
      <c r="C297" s="11"/>
      <c r="D297" s="11"/>
      <c r="E297" s="71"/>
      <c r="F297" s="33"/>
    </row>
    <row r="298" spans="2:6" s="5" customFormat="1">
      <c r="B298" s="11"/>
      <c r="C298" s="11"/>
      <c r="D298" s="11"/>
      <c r="E298" s="71"/>
      <c r="F298" s="33"/>
    </row>
    <row r="299" spans="2:6" s="5" customFormat="1">
      <c r="B299" s="11"/>
      <c r="C299" s="11"/>
      <c r="D299" s="11"/>
      <c r="E299" s="71"/>
      <c r="F299" s="33"/>
    </row>
    <row r="300" spans="2:6" s="5" customFormat="1">
      <c r="B300" s="11"/>
      <c r="C300" s="11"/>
      <c r="D300" s="11"/>
      <c r="E300" s="71"/>
      <c r="F300" s="33"/>
    </row>
    <row r="301" spans="2:6" s="5" customFormat="1">
      <c r="B301" s="11"/>
      <c r="C301" s="11"/>
      <c r="D301" s="11"/>
      <c r="E301" s="71"/>
      <c r="F301" s="33"/>
    </row>
    <row r="302" spans="2:6" s="5" customFormat="1">
      <c r="B302" s="11"/>
      <c r="C302" s="11"/>
      <c r="D302" s="11"/>
      <c r="E302" s="71"/>
      <c r="F302" s="33"/>
    </row>
    <row r="303" spans="2:6" s="5" customFormat="1">
      <c r="B303" s="11"/>
      <c r="C303" s="11"/>
      <c r="D303" s="11"/>
      <c r="E303" s="71"/>
      <c r="F303" s="33"/>
    </row>
    <row r="304" spans="2:6" s="5" customFormat="1">
      <c r="B304" s="11"/>
      <c r="C304" s="11"/>
      <c r="D304" s="11"/>
      <c r="E304" s="71"/>
      <c r="F304" s="33"/>
    </row>
    <row r="305" spans="2:6" s="5" customFormat="1">
      <c r="B305" s="11"/>
      <c r="C305" s="11"/>
      <c r="D305" s="11"/>
      <c r="E305" s="71"/>
      <c r="F305" s="33"/>
    </row>
    <row r="306" spans="2:6" s="5" customFormat="1">
      <c r="B306" s="11"/>
      <c r="C306" s="11"/>
      <c r="D306" s="11"/>
      <c r="E306" s="71"/>
      <c r="F306" s="33"/>
    </row>
    <row r="307" spans="2:6" s="5" customFormat="1">
      <c r="B307" s="11"/>
      <c r="C307" s="11"/>
      <c r="D307" s="11"/>
      <c r="E307" s="71"/>
      <c r="F307" s="33"/>
    </row>
    <row r="308" spans="2:6" s="5" customFormat="1">
      <c r="B308" s="11"/>
      <c r="C308" s="11"/>
      <c r="D308" s="11"/>
      <c r="E308" s="71"/>
      <c r="F308" s="33"/>
    </row>
    <row r="309" spans="2:6" s="5" customFormat="1">
      <c r="B309" s="11"/>
      <c r="C309" s="11"/>
      <c r="D309" s="11"/>
      <c r="E309" s="71"/>
      <c r="F309" s="33"/>
    </row>
    <row r="310" spans="2:6" s="5" customFormat="1">
      <c r="B310" s="11"/>
      <c r="C310" s="11"/>
      <c r="D310" s="11"/>
      <c r="E310" s="71"/>
      <c r="F310" s="33"/>
    </row>
    <row r="311" spans="2:6" s="5" customFormat="1">
      <c r="B311" s="11"/>
      <c r="C311" s="11"/>
      <c r="D311" s="11"/>
      <c r="E311" s="71"/>
      <c r="F311" s="33"/>
    </row>
    <row r="312" spans="2:6" s="5" customFormat="1">
      <c r="B312" s="11"/>
      <c r="C312" s="11"/>
      <c r="D312" s="11"/>
      <c r="E312" s="71"/>
      <c r="F312" s="33"/>
    </row>
    <row r="313" spans="2:6" s="5" customFormat="1">
      <c r="B313" s="11"/>
      <c r="C313" s="11"/>
      <c r="D313" s="11"/>
      <c r="E313" s="71"/>
      <c r="F313" s="33"/>
    </row>
    <row r="314" spans="2:6" s="5" customFormat="1">
      <c r="B314" s="11"/>
      <c r="C314" s="11"/>
      <c r="D314" s="11"/>
      <c r="E314" s="71"/>
      <c r="F314" s="33"/>
    </row>
    <row r="315" spans="2:6" s="5" customFormat="1">
      <c r="B315" s="11"/>
      <c r="C315" s="11"/>
      <c r="D315" s="11"/>
      <c r="E315" s="71"/>
      <c r="F315" s="33"/>
    </row>
    <row r="316" spans="2:6" s="5" customFormat="1">
      <c r="B316" s="11"/>
      <c r="C316" s="11"/>
      <c r="D316" s="11"/>
      <c r="E316" s="71"/>
      <c r="F316" s="33"/>
    </row>
    <row r="317" spans="2:6" s="5" customFormat="1">
      <c r="B317" s="11"/>
      <c r="C317" s="11"/>
      <c r="D317" s="11"/>
      <c r="E317" s="71"/>
      <c r="F317" s="33"/>
    </row>
    <row r="318" spans="2:6" s="5" customFormat="1">
      <c r="B318" s="11"/>
      <c r="C318" s="11"/>
      <c r="D318" s="11"/>
      <c r="E318" s="71"/>
      <c r="F318" s="33"/>
    </row>
    <row r="319" spans="2:6" s="5" customFormat="1">
      <c r="B319" s="11"/>
      <c r="C319" s="11"/>
      <c r="D319" s="11"/>
      <c r="E319" s="71"/>
      <c r="F319" s="33"/>
    </row>
    <row r="320" spans="2:6" s="5" customFormat="1">
      <c r="B320" s="11"/>
      <c r="C320" s="11"/>
      <c r="D320" s="11"/>
      <c r="E320" s="71"/>
      <c r="F320" s="33"/>
    </row>
    <row r="321" spans="2:6" s="5" customFormat="1">
      <c r="B321" s="11"/>
      <c r="C321" s="11"/>
      <c r="D321" s="11"/>
      <c r="E321" s="71"/>
      <c r="F321" s="33"/>
    </row>
    <row r="322" spans="2:6" s="5" customFormat="1">
      <c r="B322" s="11"/>
      <c r="C322" s="11"/>
      <c r="D322" s="11"/>
      <c r="E322" s="71"/>
      <c r="F322" s="33"/>
    </row>
    <row r="323" spans="2:6" s="5" customFormat="1">
      <c r="B323" s="11"/>
      <c r="C323" s="11"/>
      <c r="D323" s="11"/>
      <c r="E323" s="71"/>
      <c r="F323" s="33"/>
    </row>
    <row r="324" spans="2:6" s="5" customFormat="1">
      <c r="B324" s="11"/>
      <c r="C324" s="11"/>
      <c r="D324" s="11"/>
      <c r="E324" s="71"/>
      <c r="F324" s="33"/>
    </row>
    <row r="325" spans="2:6" s="5" customFormat="1">
      <c r="B325" s="11"/>
      <c r="C325" s="11"/>
      <c r="D325" s="11"/>
      <c r="E325" s="71"/>
      <c r="F325" s="33"/>
    </row>
    <row r="326" spans="2:6" s="5" customFormat="1">
      <c r="B326" s="11"/>
      <c r="C326" s="11"/>
      <c r="D326" s="11"/>
      <c r="E326" s="71"/>
      <c r="F326" s="33"/>
    </row>
    <row r="327" spans="2:6" s="5" customFormat="1">
      <c r="B327" s="11"/>
      <c r="C327" s="11"/>
      <c r="D327" s="11"/>
      <c r="E327" s="71"/>
      <c r="F327" s="33"/>
    </row>
    <row r="328" spans="2:6" s="5" customFormat="1">
      <c r="B328" s="11"/>
      <c r="C328" s="11"/>
      <c r="D328" s="11"/>
      <c r="E328" s="71"/>
      <c r="F328" s="33"/>
    </row>
    <row r="329" spans="2:6" s="5" customFormat="1">
      <c r="B329" s="11"/>
      <c r="C329" s="11"/>
      <c r="D329" s="11"/>
      <c r="E329" s="71"/>
      <c r="F329" s="33"/>
    </row>
    <row r="330" spans="2:6" s="5" customFormat="1">
      <c r="B330" s="11"/>
      <c r="C330" s="11"/>
      <c r="D330" s="11"/>
      <c r="E330" s="71"/>
      <c r="F330" s="33"/>
    </row>
    <row r="331" spans="2:6" s="5" customFormat="1">
      <c r="B331" s="11"/>
      <c r="C331" s="11"/>
      <c r="D331" s="11"/>
      <c r="E331" s="71"/>
      <c r="F331" s="33"/>
    </row>
    <row r="332" spans="2:6" s="5" customFormat="1">
      <c r="B332" s="11"/>
      <c r="C332" s="11"/>
      <c r="D332" s="11"/>
      <c r="E332" s="71"/>
      <c r="F332" s="33"/>
    </row>
    <row r="333" spans="2:6" s="5" customFormat="1">
      <c r="B333" s="11"/>
      <c r="C333" s="11"/>
      <c r="D333" s="11"/>
      <c r="E333" s="71"/>
      <c r="F333" s="33"/>
    </row>
    <row r="334" spans="2:6" s="5" customFormat="1">
      <c r="B334" s="11"/>
      <c r="C334" s="11"/>
      <c r="D334" s="11"/>
      <c r="E334" s="71"/>
      <c r="F334" s="33"/>
    </row>
    <row r="335" spans="2:6" s="5" customFormat="1">
      <c r="B335" s="11"/>
      <c r="C335" s="11"/>
      <c r="D335" s="11"/>
      <c r="E335" s="71"/>
      <c r="F335" s="33"/>
    </row>
    <row r="336" spans="2:6" s="5" customFormat="1">
      <c r="B336" s="11"/>
      <c r="C336" s="11"/>
      <c r="D336" s="11"/>
      <c r="E336" s="71"/>
      <c r="F336" s="33"/>
    </row>
    <row r="337" spans="2:6" s="5" customFormat="1">
      <c r="B337" s="11"/>
      <c r="C337" s="11"/>
      <c r="D337" s="11"/>
      <c r="E337" s="71"/>
      <c r="F337" s="33"/>
    </row>
    <row r="338" spans="2:6" s="5" customFormat="1">
      <c r="B338" s="11"/>
      <c r="C338" s="11"/>
      <c r="D338" s="11"/>
      <c r="E338" s="71"/>
      <c r="F338" s="33"/>
    </row>
    <row r="339" spans="2:6" s="5" customFormat="1">
      <c r="B339" s="11"/>
      <c r="C339" s="11"/>
      <c r="D339" s="11"/>
      <c r="E339" s="71"/>
      <c r="F339" s="33"/>
    </row>
    <row r="340" spans="2:6" s="5" customFormat="1">
      <c r="B340" s="11"/>
      <c r="C340" s="11"/>
      <c r="D340" s="11"/>
      <c r="E340" s="71"/>
      <c r="F340" s="33"/>
    </row>
    <row r="341" spans="2:6" s="5" customFormat="1">
      <c r="B341" s="11"/>
      <c r="C341" s="11"/>
      <c r="D341" s="11"/>
      <c r="E341" s="71"/>
      <c r="F341" s="33"/>
    </row>
    <row r="342" spans="2:6" s="5" customFormat="1">
      <c r="B342" s="11"/>
      <c r="C342" s="11"/>
      <c r="D342" s="11"/>
      <c r="E342" s="71"/>
      <c r="F342" s="33"/>
    </row>
    <row r="343" spans="2:6" s="5" customFormat="1">
      <c r="B343" s="11"/>
      <c r="C343" s="11"/>
      <c r="D343" s="11"/>
      <c r="E343" s="71"/>
      <c r="F343" s="33"/>
    </row>
    <row r="344" spans="2:6" s="5" customFormat="1">
      <c r="B344" s="11"/>
      <c r="C344" s="11"/>
      <c r="D344" s="11"/>
      <c r="E344" s="71"/>
      <c r="F344" s="33"/>
    </row>
    <row r="345" spans="2:6" s="5" customFormat="1">
      <c r="B345" s="11"/>
      <c r="C345" s="11"/>
      <c r="D345" s="11"/>
      <c r="E345" s="71"/>
      <c r="F345" s="33"/>
    </row>
    <row r="346" spans="2:6" s="5" customFormat="1">
      <c r="B346" s="11"/>
      <c r="C346" s="11"/>
      <c r="D346" s="11"/>
      <c r="E346" s="71"/>
      <c r="F346" s="33"/>
    </row>
    <row r="347" spans="2:6" s="5" customFormat="1">
      <c r="B347" s="11"/>
      <c r="C347" s="11"/>
      <c r="D347" s="11"/>
      <c r="E347" s="71"/>
      <c r="F347" s="33"/>
    </row>
    <row r="348" spans="2:6" s="5" customFormat="1">
      <c r="B348" s="11"/>
      <c r="C348" s="11"/>
      <c r="D348" s="11"/>
      <c r="E348" s="71"/>
      <c r="F348" s="33"/>
    </row>
    <row r="349" spans="2:6" s="5" customFormat="1">
      <c r="B349" s="11"/>
      <c r="C349" s="11"/>
      <c r="D349" s="11"/>
      <c r="E349" s="71"/>
      <c r="F349" s="33"/>
    </row>
    <row r="350" spans="2:6" s="5" customFormat="1">
      <c r="B350" s="11"/>
      <c r="C350" s="11"/>
      <c r="D350" s="11"/>
      <c r="E350" s="71"/>
      <c r="F350" s="33"/>
    </row>
    <row r="351" spans="2:6" s="5" customFormat="1">
      <c r="B351" s="11"/>
      <c r="C351" s="11"/>
      <c r="D351" s="11"/>
      <c r="E351" s="71"/>
      <c r="F351" s="33"/>
    </row>
    <row r="352" spans="2:6" s="5" customFormat="1">
      <c r="B352" s="11"/>
      <c r="C352" s="11"/>
      <c r="D352" s="11"/>
      <c r="E352" s="71"/>
      <c r="F352" s="33"/>
    </row>
    <row r="353" spans="2:6" s="5" customFormat="1">
      <c r="B353" s="11"/>
      <c r="C353" s="11"/>
      <c r="D353" s="11"/>
      <c r="E353" s="71"/>
      <c r="F353" s="33"/>
    </row>
    <row r="354" spans="2:6" s="5" customFormat="1">
      <c r="B354" s="11"/>
      <c r="C354" s="11"/>
      <c r="D354" s="11"/>
      <c r="E354" s="71"/>
      <c r="F354" s="33"/>
    </row>
    <row r="355" spans="2:6" s="5" customFormat="1">
      <c r="B355" s="11"/>
      <c r="C355" s="11"/>
      <c r="D355" s="11"/>
      <c r="E355" s="71"/>
      <c r="F355" s="33"/>
    </row>
    <row r="356" spans="2:6" s="5" customFormat="1">
      <c r="B356" s="11"/>
      <c r="C356" s="11"/>
      <c r="D356" s="11"/>
      <c r="E356" s="71"/>
      <c r="F356" s="33"/>
    </row>
    <row r="357" spans="2:6" s="5" customFormat="1">
      <c r="B357" s="11"/>
      <c r="C357" s="11"/>
      <c r="D357" s="11"/>
      <c r="E357" s="71"/>
      <c r="F357" s="33"/>
    </row>
    <row r="358" spans="2:6" s="5" customFormat="1">
      <c r="B358" s="11"/>
      <c r="C358" s="11"/>
      <c r="D358" s="11"/>
      <c r="E358" s="71"/>
      <c r="F358" s="33"/>
    </row>
    <row r="359" spans="2:6" s="5" customFormat="1">
      <c r="B359" s="11"/>
      <c r="C359" s="11"/>
      <c r="D359" s="11"/>
      <c r="E359" s="71"/>
      <c r="F359" s="33"/>
    </row>
    <row r="360" spans="2:6" s="5" customFormat="1">
      <c r="B360" s="11"/>
      <c r="C360" s="11"/>
      <c r="D360" s="11"/>
      <c r="E360" s="71"/>
      <c r="F360" s="33"/>
    </row>
    <row r="361" spans="2:6" s="5" customFormat="1">
      <c r="B361" s="11"/>
      <c r="C361" s="11"/>
      <c r="D361" s="11"/>
      <c r="E361" s="71"/>
      <c r="F361" s="33"/>
    </row>
    <row r="362" spans="2:6" s="5" customFormat="1">
      <c r="B362" s="11"/>
      <c r="C362" s="11"/>
      <c r="D362" s="11"/>
      <c r="E362" s="71"/>
      <c r="F362" s="33"/>
    </row>
    <row r="363" spans="2:6" s="5" customFormat="1">
      <c r="B363" s="11"/>
      <c r="C363" s="11"/>
      <c r="D363" s="11"/>
      <c r="E363" s="71"/>
      <c r="F363" s="33"/>
    </row>
    <row r="364" spans="2:6" s="5" customFormat="1">
      <c r="B364" s="11"/>
      <c r="C364" s="11"/>
      <c r="D364" s="11"/>
      <c r="E364" s="71"/>
      <c r="F364" s="33"/>
    </row>
    <row r="365" spans="2:6" s="5" customFormat="1">
      <c r="B365" s="11"/>
      <c r="C365" s="11"/>
      <c r="D365" s="11"/>
      <c r="E365" s="71"/>
      <c r="F365" s="33"/>
    </row>
    <row r="366" spans="2:6" s="5" customFormat="1">
      <c r="B366" s="11"/>
      <c r="C366" s="11"/>
      <c r="D366" s="11"/>
      <c r="E366" s="71"/>
      <c r="F366" s="33"/>
    </row>
    <row r="367" spans="2:6" s="5" customFormat="1">
      <c r="B367" s="11"/>
      <c r="C367" s="11"/>
      <c r="D367" s="11"/>
      <c r="E367" s="71"/>
      <c r="F367" s="33"/>
    </row>
    <row r="368" spans="2:6" s="5" customFormat="1">
      <c r="B368" s="11"/>
      <c r="C368" s="11"/>
      <c r="D368" s="11"/>
      <c r="E368" s="71"/>
      <c r="F368" s="33"/>
    </row>
    <row r="369" spans="2:6" s="5" customFormat="1">
      <c r="B369" s="11"/>
      <c r="C369" s="11"/>
      <c r="D369" s="11"/>
      <c r="E369" s="71"/>
      <c r="F369" s="33"/>
    </row>
    <row r="370" spans="2:6" s="5" customFormat="1">
      <c r="B370" s="11"/>
      <c r="C370" s="11"/>
      <c r="D370" s="11"/>
      <c r="E370" s="71"/>
      <c r="F370" s="33"/>
    </row>
    <row r="371" spans="2:6" s="5" customFormat="1">
      <c r="B371" s="11"/>
      <c r="C371" s="11"/>
      <c r="D371" s="11"/>
      <c r="E371" s="71"/>
      <c r="F371" s="33"/>
    </row>
    <row r="372" spans="2:6" s="5" customFormat="1">
      <c r="B372" s="11"/>
      <c r="C372" s="11"/>
      <c r="D372" s="11"/>
      <c r="E372" s="71"/>
      <c r="F372" s="33"/>
    </row>
    <row r="373" spans="2:6" s="5" customFormat="1">
      <c r="B373" s="11"/>
      <c r="C373" s="11"/>
      <c r="D373" s="11"/>
      <c r="E373" s="71"/>
      <c r="F373" s="33"/>
    </row>
    <row r="374" spans="2:6" s="5" customFormat="1">
      <c r="B374" s="11"/>
      <c r="C374" s="11"/>
      <c r="D374" s="11"/>
      <c r="E374" s="71"/>
      <c r="F374" s="33"/>
    </row>
    <row r="375" spans="2:6" s="5" customFormat="1">
      <c r="B375" s="11"/>
      <c r="C375" s="11"/>
      <c r="D375" s="11"/>
      <c r="E375" s="71"/>
      <c r="F375" s="33"/>
    </row>
    <row r="376" spans="2:6" s="5" customFormat="1">
      <c r="B376" s="11"/>
      <c r="C376" s="11"/>
      <c r="D376" s="11"/>
      <c r="E376" s="71"/>
      <c r="F376" s="33"/>
    </row>
    <row r="377" spans="2:6" s="5" customFormat="1">
      <c r="B377" s="11"/>
      <c r="C377" s="11"/>
      <c r="D377" s="11"/>
      <c r="E377" s="71"/>
      <c r="F377" s="33"/>
    </row>
    <row r="378" spans="2:6" s="5" customFormat="1">
      <c r="B378" s="11"/>
      <c r="C378" s="11"/>
      <c r="D378" s="11"/>
      <c r="E378" s="71"/>
      <c r="F378" s="33"/>
    </row>
    <row r="379" spans="2:6" s="5" customFormat="1">
      <c r="B379" s="11"/>
      <c r="C379" s="11"/>
      <c r="D379" s="11"/>
      <c r="E379" s="71"/>
      <c r="F379" s="33"/>
    </row>
    <row r="380" spans="2:6" s="5" customFormat="1">
      <c r="B380" s="11"/>
      <c r="C380" s="11"/>
      <c r="D380" s="11"/>
      <c r="E380" s="71"/>
      <c r="F380" s="33"/>
    </row>
    <row r="381" spans="2:6" s="5" customFormat="1">
      <c r="B381" s="11"/>
      <c r="C381" s="11"/>
      <c r="D381" s="11"/>
      <c r="E381" s="71"/>
      <c r="F381" s="33"/>
    </row>
    <row r="382" spans="2:6" s="5" customFormat="1">
      <c r="B382" s="11"/>
      <c r="C382" s="11"/>
      <c r="D382" s="11"/>
      <c r="E382" s="71"/>
      <c r="F382" s="33"/>
    </row>
    <row r="383" spans="2:6" s="5" customFormat="1">
      <c r="B383" s="11"/>
      <c r="C383" s="11"/>
      <c r="D383" s="11"/>
      <c r="E383" s="71"/>
      <c r="F383" s="33"/>
    </row>
    <row r="384" spans="2:6" s="5" customFormat="1">
      <c r="B384" s="11"/>
      <c r="C384" s="11"/>
      <c r="D384" s="11"/>
      <c r="E384" s="71"/>
      <c r="F384" s="33"/>
    </row>
    <row r="385" spans="2:6" s="5" customFormat="1">
      <c r="B385" s="11"/>
      <c r="C385" s="11"/>
      <c r="D385" s="11"/>
      <c r="E385" s="71"/>
      <c r="F385" s="33"/>
    </row>
    <row r="386" spans="2:6" s="5" customFormat="1">
      <c r="B386" s="11"/>
      <c r="C386" s="11"/>
      <c r="D386" s="11"/>
      <c r="E386" s="71"/>
      <c r="F386" s="33"/>
    </row>
    <row r="387" spans="2:6" s="5" customFormat="1">
      <c r="B387" s="11"/>
      <c r="C387" s="11"/>
      <c r="D387" s="11"/>
      <c r="E387" s="71"/>
      <c r="F387" s="33"/>
    </row>
    <row r="388" spans="2:6" s="5" customFormat="1">
      <c r="B388" s="11"/>
      <c r="C388" s="11"/>
      <c r="D388" s="11"/>
      <c r="E388" s="71"/>
      <c r="F388" s="33"/>
    </row>
    <row r="389" spans="2:6" s="5" customFormat="1">
      <c r="B389" s="11"/>
      <c r="C389" s="11"/>
      <c r="D389" s="11"/>
      <c r="E389" s="71"/>
      <c r="F389" s="33"/>
    </row>
    <row r="390" spans="2:6" s="5" customFormat="1">
      <c r="B390" s="11"/>
      <c r="C390" s="11"/>
      <c r="D390" s="11"/>
      <c r="E390" s="71"/>
      <c r="F390" s="33"/>
    </row>
    <row r="391" spans="2:6" s="5" customFormat="1">
      <c r="B391" s="11"/>
      <c r="C391" s="11"/>
      <c r="D391" s="11"/>
      <c r="E391" s="71"/>
      <c r="F391" s="33"/>
    </row>
    <row r="392" spans="2:6" s="5" customFormat="1">
      <c r="B392" s="11"/>
      <c r="C392" s="11"/>
      <c r="D392" s="11"/>
      <c r="E392" s="71"/>
      <c r="F392" s="33"/>
    </row>
    <row r="393" spans="2:6" s="5" customFormat="1">
      <c r="B393" s="11"/>
      <c r="C393" s="11"/>
      <c r="D393" s="11"/>
      <c r="E393" s="71"/>
      <c r="F393" s="33"/>
    </row>
    <row r="394" spans="2:6" s="5" customFormat="1">
      <c r="B394" s="11"/>
      <c r="C394" s="11"/>
      <c r="D394" s="11"/>
      <c r="E394" s="71"/>
      <c r="F394" s="33"/>
    </row>
    <row r="395" spans="2:6" s="5" customFormat="1">
      <c r="B395" s="11"/>
      <c r="C395" s="11"/>
      <c r="D395" s="11"/>
      <c r="E395" s="71"/>
      <c r="F395" s="33"/>
    </row>
    <row r="396" spans="2:6" s="5" customFormat="1">
      <c r="B396" s="11"/>
      <c r="C396" s="11"/>
      <c r="D396" s="11"/>
      <c r="E396" s="71"/>
      <c r="F396" s="33"/>
    </row>
    <row r="397" spans="2:6" s="5" customFormat="1">
      <c r="B397" s="11"/>
      <c r="C397" s="11"/>
      <c r="D397" s="11"/>
      <c r="E397" s="71"/>
      <c r="F397" s="33"/>
    </row>
    <row r="398" spans="2:6" s="5" customFormat="1">
      <c r="B398" s="11"/>
      <c r="C398" s="11"/>
      <c r="D398" s="11"/>
      <c r="E398" s="71"/>
      <c r="F398" s="33"/>
    </row>
    <row r="399" spans="2:6" s="5" customFormat="1">
      <c r="B399" s="11"/>
      <c r="C399" s="11"/>
      <c r="D399" s="11"/>
      <c r="E399" s="71"/>
      <c r="F399" s="33"/>
    </row>
    <row r="400" spans="2:6" s="5" customFormat="1">
      <c r="B400" s="11"/>
      <c r="C400" s="11"/>
      <c r="D400" s="11"/>
      <c r="E400" s="71"/>
      <c r="F400" s="33"/>
    </row>
    <row r="401" spans="2:6" s="5" customFormat="1">
      <c r="B401" s="11"/>
      <c r="C401" s="11"/>
      <c r="D401" s="11"/>
      <c r="E401" s="71"/>
      <c r="F401" s="33"/>
    </row>
    <row r="402" spans="2:6" s="5" customFormat="1">
      <c r="B402" s="11"/>
      <c r="C402" s="11"/>
      <c r="D402" s="11"/>
      <c r="E402" s="71"/>
      <c r="F402" s="33"/>
    </row>
    <row r="403" spans="2:6" s="5" customFormat="1">
      <c r="B403" s="11"/>
      <c r="C403" s="11"/>
      <c r="D403" s="11"/>
      <c r="E403" s="71"/>
      <c r="F403" s="33"/>
    </row>
    <row r="404" spans="2:6" s="5" customFormat="1">
      <c r="B404" s="11"/>
      <c r="C404" s="11"/>
      <c r="D404" s="11"/>
      <c r="E404" s="71"/>
      <c r="F404" s="33"/>
    </row>
    <row r="405" spans="2:6" s="5" customFormat="1">
      <c r="B405" s="11"/>
      <c r="C405" s="11"/>
      <c r="D405" s="11"/>
      <c r="E405" s="71"/>
      <c r="F405" s="33"/>
    </row>
    <row r="406" spans="2:6" s="5" customFormat="1">
      <c r="B406" s="11"/>
      <c r="C406" s="11"/>
      <c r="D406" s="11"/>
      <c r="E406" s="71"/>
      <c r="F406" s="33"/>
    </row>
    <row r="407" spans="2:6" s="5" customFormat="1">
      <c r="B407" s="11"/>
      <c r="C407" s="11"/>
      <c r="D407" s="11"/>
      <c r="E407" s="71"/>
      <c r="F407" s="33"/>
    </row>
    <row r="408" spans="2:6" s="5" customFormat="1">
      <c r="B408" s="11"/>
      <c r="C408" s="11"/>
      <c r="D408" s="11"/>
      <c r="E408" s="71"/>
      <c r="F408" s="33"/>
    </row>
    <row r="409" spans="2:6" s="5" customFormat="1">
      <c r="B409" s="11"/>
      <c r="C409" s="11"/>
      <c r="D409" s="11"/>
      <c r="E409" s="71"/>
      <c r="F409" s="33"/>
    </row>
    <row r="410" spans="2:6" s="5" customFormat="1">
      <c r="B410" s="11"/>
      <c r="C410" s="11"/>
      <c r="D410" s="11"/>
      <c r="E410" s="71"/>
      <c r="F410" s="33"/>
    </row>
    <row r="411" spans="2:6" s="5" customFormat="1">
      <c r="B411" s="11"/>
      <c r="C411" s="11"/>
      <c r="D411" s="11"/>
      <c r="E411" s="71"/>
      <c r="F411" s="33"/>
    </row>
    <row r="412" spans="2:6" s="5" customFormat="1">
      <c r="B412" s="11"/>
      <c r="C412" s="11"/>
      <c r="D412" s="11"/>
      <c r="E412" s="71"/>
      <c r="F412" s="33"/>
    </row>
    <row r="413" spans="2:6" s="5" customFormat="1">
      <c r="B413" s="11"/>
      <c r="C413" s="11"/>
      <c r="D413" s="11"/>
      <c r="E413" s="71"/>
      <c r="F413" s="33"/>
    </row>
    <row r="414" spans="2:6" s="5" customFormat="1">
      <c r="B414" s="11"/>
      <c r="C414" s="11"/>
      <c r="D414" s="11"/>
      <c r="E414" s="71"/>
      <c r="F414" s="33"/>
    </row>
    <row r="415" spans="2:6" s="5" customFormat="1">
      <c r="B415" s="11"/>
      <c r="C415" s="11"/>
      <c r="D415" s="11"/>
      <c r="E415" s="71"/>
      <c r="F415" s="33"/>
    </row>
    <row r="416" spans="2:6" s="5" customFormat="1">
      <c r="B416" s="11"/>
      <c r="C416" s="11"/>
      <c r="D416" s="11"/>
      <c r="E416" s="71"/>
      <c r="F416" s="33"/>
    </row>
    <row r="417" spans="2:6" s="5" customFormat="1">
      <c r="B417" s="11"/>
      <c r="C417" s="11"/>
      <c r="D417" s="11"/>
      <c r="E417" s="71"/>
      <c r="F417" s="33"/>
    </row>
    <row r="418" spans="2:6" s="5" customFormat="1">
      <c r="B418" s="11"/>
      <c r="C418" s="11"/>
      <c r="D418" s="11"/>
      <c r="E418" s="71"/>
      <c r="F418" s="33"/>
    </row>
    <row r="419" spans="2:6" s="5" customFormat="1">
      <c r="B419" s="11"/>
      <c r="C419" s="11"/>
      <c r="D419" s="11"/>
      <c r="E419" s="71"/>
      <c r="F419" s="33"/>
    </row>
    <row r="420" spans="2:6" s="5" customFormat="1">
      <c r="B420" s="11"/>
      <c r="C420" s="11"/>
      <c r="D420" s="11"/>
      <c r="E420" s="71"/>
      <c r="F420" s="33"/>
    </row>
    <row r="421" spans="2:6" s="5" customFormat="1">
      <c r="B421" s="11"/>
      <c r="C421" s="11"/>
      <c r="D421" s="11"/>
      <c r="E421" s="71"/>
      <c r="F421" s="33"/>
    </row>
    <row r="422" spans="2:6" s="5" customFormat="1">
      <c r="B422" s="11"/>
      <c r="C422" s="11"/>
      <c r="D422" s="11"/>
      <c r="E422" s="71"/>
      <c r="F422" s="33"/>
    </row>
    <row r="423" spans="2:6" s="5" customFormat="1">
      <c r="B423" s="11"/>
      <c r="C423" s="11"/>
      <c r="D423" s="11"/>
      <c r="E423" s="71"/>
      <c r="F423" s="33"/>
    </row>
    <row r="424" spans="2:6" s="5" customFormat="1">
      <c r="B424" s="11"/>
      <c r="C424" s="11"/>
      <c r="D424" s="11"/>
      <c r="E424" s="71"/>
      <c r="F424" s="33"/>
    </row>
    <row r="425" spans="2:6" s="5" customFormat="1">
      <c r="B425" s="11"/>
      <c r="C425" s="11"/>
      <c r="D425" s="11"/>
      <c r="E425" s="71"/>
      <c r="F425" s="33"/>
    </row>
    <row r="426" spans="2:6" s="5" customFormat="1">
      <c r="B426" s="11"/>
      <c r="C426" s="11"/>
      <c r="D426" s="11"/>
      <c r="E426" s="71"/>
      <c r="F426" s="33"/>
    </row>
    <row r="427" spans="2:6" s="5" customFormat="1">
      <c r="B427" s="11"/>
      <c r="C427" s="11"/>
      <c r="D427" s="11"/>
      <c r="E427" s="71"/>
      <c r="F427" s="33"/>
    </row>
    <row r="428" spans="2:6" s="5" customFormat="1">
      <c r="B428" s="11"/>
      <c r="C428" s="11"/>
      <c r="D428" s="11"/>
      <c r="E428" s="71"/>
      <c r="F428" s="33"/>
    </row>
    <row r="429" spans="2:6" s="5" customFormat="1">
      <c r="B429" s="11"/>
      <c r="C429" s="11"/>
      <c r="D429" s="11"/>
      <c r="E429" s="71"/>
      <c r="F429" s="33"/>
    </row>
    <row r="430" spans="2:6" s="5" customFormat="1">
      <c r="B430" s="11"/>
      <c r="C430" s="11"/>
      <c r="D430" s="11"/>
      <c r="E430" s="71"/>
      <c r="F430" s="33"/>
    </row>
    <row r="431" spans="2:6" s="5" customFormat="1">
      <c r="B431" s="11"/>
      <c r="C431" s="11"/>
      <c r="D431" s="11"/>
      <c r="E431" s="71"/>
      <c r="F431" s="33"/>
    </row>
    <row r="432" spans="2:6" s="5" customFormat="1">
      <c r="B432" s="11"/>
      <c r="C432" s="11"/>
      <c r="D432" s="11"/>
      <c r="E432" s="71"/>
      <c r="F432" s="33"/>
    </row>
    <row r="433" spans="2:6" s="5" customFormat="1">
      <c r="B433" s="11"/>
      <c r="C433" s="11"/>
      <c r="D433" s="11"/>
      <c r="E433" s="71"/>
      <c r="F433" s="33"/>
    </row>
    <row r="434" spans="2:6" s="5" customFormat="1">
      <c r="B434" s="11"/>
      <c r="C434" s="11"/>
      <c r="D434" s="11"/>
      <c r="E434" s="71"/>
      <c r="F434" s="33"/>
    </row>
    <row r="435" spans="2:6" s="5" customFormat="1">
      <c r="B435" s="11"/>
      <c r="C435" s="11"/>
      <c r="D435" s="11"/>
      <c r="E435" s="71"/>
      <c r="F435" s="33"/>
    </row>
    <row r="436" spans="2:6" s="5" customFormat="1">
      <c r="B436" s="11"/>
      <c r="C436" s="11"/>
      <c r="D436" s="11"/>
      <c r="E436" s="71"/>
      <c r="F436" s="33"/>
    </row>
    <row r="437" spans="2:6" s="5" customFormat="1">
      <c r="B437" s="11"/>
      <c r="C437" s="11"/>
      <c r="D437" s="11"/>
      <c r="E437" s="71"/>
      <c r="F437" s="33"/>
    </row>
    <row r="438" spans="2:6" s="5" customFormat="1">
      <c r="B438" s="11"/>
      <c r="C438" s="11"/>
      <c r="D438" s="11"/>
      <c r="E438" s="71"/>
      <c r="F438" s="33"/>
    </row>
    <row r="439" spans="2:6" s="5" customFormat="1">
      <c r="B439" s="11"/>
      <c r="C439" s="11"/>
      <c r="D439" s="11"/>
      <c r="E439" s="71"/>
      <c r="F439" s="33"/>
    </row>
    <row r="440" spans="2:6" s="5" customFormat="1">
      <c r="B440" s="11"/>
      <c r="C440" s="11"/>
      <c r="D440" s="11"/>
      <c r="E440" s="71"/>
      <c r="F440" s="33"/>
    </row>
    <row r="441" spans="2:6" s="5" customFormat="1">
      <c r="B441" s="11"/>
      <c r="C441" s="11"/>
      <c r="D441" s="11"/>
      <c r="E441" s="71"/>
      <c r="F441" s="33"/>
    </row>
    <row r="442" spans="2:6" s="5" customFormat="1">
      <c r="B442" s="11"/>
      <c r="C442" s="11"/>
      <c r="D442" s="11"/>
      <c r="E442" s="71"/>
      <c r="F442" s="33"/>
    </row>
    <row r="443" spans="2:6" s="5" customFormat="1">
      <c r="B443" s="11"/>
      <c r="C443" s="11"/>
      <c r="D443" s="11"/>
      <c r="E443" s="71"/>
      <c r="F443" s="33"/>
    </row>
    <row r="444" spans="2:6" s="5" customFormat="1">
      <c r="B444" s="11"/>
      <c r="C444" s="11"/>
      <c r="D444" s="11"/>
      <c r="E444" s="71"/>
      <c r="F444" s="33"/>
    </row>
    <row r="445" spans="2:6" s="5" customFormat="1">
      <c r="B445" s="11"/>
      <c r="C445" s="11"/>
      <c r="D445" s="11"/>
      <c r="E445" s="71"/>
      <c r="F445" s="33"/>
    </row>
    <row r="446" spans="2:6" s="5" customFormat="1">
      <c r="B446" s="11"/>
      <c r="C446" s="11"/>
      <c r="D446" s="11"/>
      <c r="E446" s="71"/>
      <c r="F446" s="33"/>
    </row>
    <row r="447" spans="2:6" s="5" customFormat="1">
      <c r="B447" s="11"/>
      <c r="C447" s="11"/>
      <c r="D447" s="11"/>
      <c r="E447" s="71"/>
      <c r="F447" s="33"/>
    </row>
    <row r="448" spans="2:6" s="5" customFormat="1">
      <c r="B448" s="11"/>
      <c r="C448" s="11"/>
      <c r="D448" s="11"/>
      <c r="E448" s="71"/>
      <c r="F448" s="33"/>
    </row>
    <row r="449" spans="2:6" s="5" customFormat="1">
      <c r="B449" s="11"/>
      <c r="C449" s="11"/>
      <c r="D449" s="11"/>
      <c r="E449" s="71"/>
      <c r="F449" s="33"/>
    </row>
    <row r="450" spans="2:6" s="5" customFormat="1">
      <c r="B450" s="11"/>
      <c r="C450" s="11"/>
      <c r="D450" s="11"/>
      <c r="E450" s="71"/>
      <c r="F450" s="33"/>
    </row>
    <row r="451" spans="2:6" s="5" customFormat="1">
      <c r="B451" s="11"/>
      <c r="C451" s="11"/>
      <c r="D451" s="11"/>
      <c r="E451" s="71"/>
      <c r="F451" s="33"/>
    </row>
    <row r="452" spans="2:6" s="5" customFormat="1">
      <c r="B452" s="11"/>
      <c r="C452" s="11"/>
      <c r="D452" s="11"/>
      <c r="E452" s="71"/>
      <c r="F452" s="33"/>
    </row>
    <row r="453" spans="2:6" s="5" customFormat="1">
      <c r="B453" s="11"/>
      <c r="C453" s="11"/>
      <c r="D453" s="11"/>
      <c r="E453" s="71"/>
      <c r="F453" s="33"/>
    </row>
    <row r="454" spans="2:6" s="5" customFormat="1">
      <c r="B454" s="11"/>
      <c r="C454" s="11"/>
      <c r="D454" s="11"/>
      <c r="E454" s="71"/>
      <c r="F454" s="33"/>
    </row>
    <row r="455" spans="2:6" s="5" customFormat="1">
      <c r="B455" s="11"/>
      <c r="C455" s="11"/>
      <c r="D455" s="11"/>
      <c r="E455" s="71"/>
      <c r="F455" s="33"/>
    </row>
    <row r="456" spans="2:6" s="5" customFormat="1">
      <c r="B456" s="11"/>
      <c r="C456" s="11"/>
      <c r="D456" s="11"/>
      <c r="E456" s="71"/>
      <c r="F456" s="33"/>
    </row>
    <row r="457" spans="2:6" s="5" customFormat="1">
      <c r="B457" s="11"/>
      <c r="C457" s="11"/>
      <c r="D457" s="11"/>
      <c r="E457" s="71"/>
      <c r="F457" s="33"/>
    </row>
    <row r="458" spans="2:6" s="5" customFormat="1">
      <c r="B458" s="11"/>
      <c r="C458" s="11"/>
      <c r="D458" s="11"/>
      <c r="E458" s="71"/>
      <c r="F458" s="33"/>
    </row>
    <row r="459" spans="2:6" s="5" customFormat="1">
      <c r="B459" s="11"/>
      <c r="C459" s="11"/>
      <c r="D459" s="11"/>
      <c r="E459" s="71"/>
      <c r="F459" s="33"/>
    </row>
    <row r="460" spans="2:6" s="5" customFormat="1">
      <c r="B460" s="11"/>
      <c r="C460" s="11"/>
      <c r="D460" s="11"/>
      <c r="E460" s="71"/>
      <c r="F460" s="33"/>
    </row>
    <row r="461" spans="2:6" s="5" customFormat="1">
      <c r="B461" s="11"/>
      <c r="C461" s="11"/>
      <c r="D461" s="11"/>
      <c r="E461" s="71"/>
      <c r="F461" s="33"/>
    </row>
    <row r="462" spans="2:6" s="5" customFormat="1">
      <c r="B462" s="11"/>
      <c r="C462" s="11"/>
      <c r="D462" s="11"/>
      <c r="E462" s="71"/>
      <c r="F462" s="33"/>
    </row>
    <row r="463" spans="2:6" s="5" customFormat="1">
      <c r="B463" s="11"/>
      <c r="C463" s="11"/>
      <c r="D463" s="11"/>
      <c r="E463" s="71"/>
      <c r="F463" s="33"/>
    </row>
    <row r="464" spans="2:6" s="5" customFormat="1">
      <c r="B464" s="11"/>
      <c r="C464" s="11"/>
      <c r="D464" s="11"/>
      <c r="E464" s="71"/>
      <c r="F464" s="33"/>
    </row>
    <row r="465" spans="2:6" s="5" customFormat="1">
      <c r="B465" s="11"/>
      <c r="C465" s="11"/>
      <c r="D465" s="11"/>
      <c r="E465" s="71"/>
      <c r="F465" s="33"/>
    </row>
    <row r="466" spans="2:6" s="5" customFormat="1">
      <c r="B466" s="11"/>
      <c r="C466" s="11"/>
      <c r="D466" s="11"/>
      <c r="E466" s="71"/>
      <c r="F466" s="33"/>
    </row>
    <row r="467" spans="2:6" s="5" customFormat="1">
      <c r="B467" s="11"/>
      <c r="C467" s="11"/>
      <c r="D467" s="11"/>
      <c r="E467" s="71"/>
      <c r="F467" s="33"/>
    </row>
    <row r="468" spans="2:6" s="5" customFormat="1">
      <c r="B468" s="11"/>
      <c r="C468" s="11"/>
      <c r="D468" s="11"/>
      <c r="E468" s="71"/>
      <c r="F468" s="33"/>
    </row>
    <row r="469" spans="2:6" s="5" customFormat="1">
      <c r="B469" s="11"/>
      <c r="C469" s="11"/>
      <c r="D469" s="11"/>
      <c r="E469" s="71"/>
      <c r="F469" s="33"/>
    </row>
    <row r="470" spans="2:6" s="5" customFormat="1">
      <c r="B470" s="11"/>
      <c r="C470" s="11"/>
      <c r="D470" s="11"/>
      <c r="E470" s="71"/>
      <c r="F470" s="33"/>
    </row>
    <row r="471" spans="2:6" s="5" customFormat="1">
      <c r="B471" s="11"/>
      <c r="C471" s="11"/>
      <c r="D471" s="11"/>
      <c r="E471" s="71"/>
      <c r="F471" s="33"/>
    </row>
    <row r="472" spans="2:6" s="5" customFormat="1">
      <c r="B472" s="11"/>
      <c r="C472" s="11"/>
      <c r="D472" s="11"/>
      <c r="E472" s="71"/>
      <c r="F472" s="33"/>
    </row>
    <row r="473" spans="2:6" s="5" customFormat="1">
      <c r="B473" s="11"/>
      <c r="C473" s="11"/>
      <c r="D473" s="11"/>
      <c r="E473" s="71"/>
      <c r="F473" s="33"/>
    </row>
    <row r="474" spans="2:6" s="5" customFormat="1">
      <c r="B474" s="11"/>
      <c r="C474" s="11"/>
      <c r="D474" s="11"/>
      <c r="E474" s="71"/>
      <c r="F474" s="33"/>
    </row>
    <row r="475" spans="2:6" s="5" customFormat="1">
      <c r="B475" s="11"/>
      <c r="C475" s="11"/>
      <c r="D475" s="11"/>
      <c r="E475" s="71"/>
      <c r="F475" s="33"/>
    </row>
    <row r="476" spans="2:6" s="5" customFormat="1">
      <c r="B476" s="11"/>
      <c r="C476" s="11"/>
      <c r="D476" s="11"/>
      <c r="E476" s="71"/>
      <c r="F476" s="33"/>
    </row>
    <row r="477" spans="2:6" s="5" customFormat="1">
      <c r="B477" s="11"/>
      <c r="C477" s="11"/>
      <c r="D477" s="11"/>
      <c r="E477" s="71"/>
      <c r="F477" s="33"/>
    </row>
    <row r="478" spans="2:6" s="5" customFormat="1">
      <c r="B478" s="11"/>
      <c r="C478" s="11"/>
      <c r="D478" s="11"/>
      <c r="E478" s="71"/>
      <c r="F478" s="33"/>
    </row>
    <row r="479" spans="2:6" s="5" customFormat="1">
      <c r="B479" s="11"/>
      <c r="C479" s="11"/>
      <c r="D479" s="11"/>
      <c r="E479" s="71"/>
      <c r="F479" s="33"/>
    </row>
    <row r="480" spans="2:6" s="5" customFormat="1">
      <c r="B480" s="11"/>
      <c r="C480" s="11"/>
      <c r="D480" s="11"/>
      <c r="E480" s="71"/>
      <c r="F480" s="33"/>
    </row>
    <row r="481" spans="2:6" s="5" customFormat="1">
      <c r="B481" s="11"/>
      <c r="C481" s="11"/>
      <c r="D481" s="11"/>
      <c r="E481" s="71"/>
      <c r="F481" s="33"/>
    </row>
    <row r="482" spans="2:6" s="5" customFormat="1">
      <c r="B482" s="11"/>
      <c r="C482" s="11"/>
      <c r="D482" s="11"/>
      <c r="E482" s="71"/>
      <c r="F482" s="33"/>
    </row>
    <row r="483" spans="2:6" s="5" customFormat="1">
      <c r="B483" s="11"/>
      <c r="C483" s="11"/>
      <c r="D483" s="11"/>
      <c r="E483" s="71"/>
      <c r="F483" s="33"/>
    </row>
    <row r="484" spans="2:6" s="5" customFormat="1">
      <c r="B484" s="11"/>
      <c r="C484" s="11"/>
      <c r="D484" s="11"/>
      <c r="E484" s="71"/>
      <c r="F484" s="33"/>
    </row>
    <row r="485" spans="2:6" s="5" customFormat="1">
      <c r="B485" s="11"/>
      <c r="C485" s="11"/>
      <c r="D485" s="11"/>
      <c r="E485" s="71"/>
      <c r="F485" s="33"/>
    </row>
    <row r="486" spans="2:6" s="5" customFormat="1">
      <c r="B486" s="11"/>
      <c r="C486" s="11"/>
      <c r="D486" s="11"/>
      <c r="E486" s="71"/>
      <c r="F486" s="33"/>
    </row>
    <row r="487" spans="2:6" s="5" customFormat="1">
      <c r="B487" s="11"/>
      <c r="C487" s="11"/>
      <c r="D487" s="11"/>
      <c r="E487" s="71"/>
      <c r="F487" s="33"/>
    </row>
    <row r="488" spans="2:6" s="5" customFormat="1">
      <c r="B488" s="11"/>
      <c r="C488" s="11"/>
      <c r="D488" s="11"/>
      <c r="E488" s="71"/>
      <c r="F488" s="33"/>
    </row>
    <row r="489" spans="2:6" s="5" customFormat="1">
      <c r="B489" s="11"/>
      <c r="C489" s="11"/>
      <c r="D489" s="11"/>
      <c r="E489" s="71"/>
      <c r="F489" s="33"/>
    </row>
    <row r="490" spans="2:6" s="5" customFormat="1">
      <c r="B490" s="11"/>
      <c r="C490" s="11"/>
      <c r="D490" s="11"/>
      <c r="E490" s="71"/>
      <c r="F490" s="33"/>
    </row>
    <row r="491" spans="2:6" s="5" customFormat="1">
      <c r="B491" s="11"/>
      <c r="C491" s="11"/>
      <c r="D491" s="11"/>
      <c r="E491" s="71"/>
      <c r="F491" s="33"/>
    </row>
    <row r="492" spans="2:6" s="5" customFormat="1">
      <c r="B492" s="11"/>
      <c r="C492" s="11"/>
      <c r="D492" s="11"/>
      <c r="E492" s="71"/>
      <c r="F492" s="33"/>
    </row>
    <row r="493" spans="2:6" s="5" customFormat="1">
      <c r="B493" s="11"/>
      <c r="C493" s="11"/>
      <c r="D493" s="11"/>
      <c r="E493" s="71"/>
      <c r="F493" s="33"/>
    </row>
    <row r="494" spans="2:6" s="5" customFormat="1">
      <c r="B494" s="11"/>
      <c r="C494" s="11"/>
      <c r="D494" s="11"/>
      <c r="E494" s="71"/>
      <c r="F494" s="33"/>
    </row>
    <row r="495" spans="2:6" s="5" customFormat="1">
      <c r="B495" s="11"/>
      <c r="C495" s="11"/>
      <c r="D495" s="11"/>
      <c r="E495" s="71"/>
      <c r="F495" s="33"/>
    </row>
    <row r="496" spans="2:6" s="5" customFormat="1">
      <c r="B496" s="11"/>
      <c r="C496" s="11"/>
      <c r="D496" s="11"/>
      <c r="E496" s="71"/>
      <c r="F496" s="33"/>
    </row>
    <row r="497" spans="2:6" s="5" customFormat="1">
      <c r="B497" s="11"/>
      <c r="C497" s="11"/>
      <c r="D497" s="11"/>
      <c r="E497" s="71"/>
      <c r="F497" s="33"/>
    </row>
    <row r="498" spans="2:6" s="5" customFormat="1">
      <c r="B498" s="11"/>
      <c r="C498" s="11"/>
      <c r="D498" s="11"/>
      <c r="E498" s="71"/>
      <c r="F498" s="33"/>
    </row>
    <row r="499" spans="2:6" s="5" customFormat="1">
      <c r="B499" s="11"/>
      <c r="C499" s="11"/>
      <c r="D499" s="11"/>
      <c r="E499" s="71"/>
      <c r="F499" s="33"/>
    </row>
    <row r="500" spans="2:6" s="5" customFormat="1">
      <c r="B500" s="11"/>
      <c r="C500" s="11"/>
      <c r="D500" s="11"/>
      <c r="E500" s="71"/>
      <c r="F500" s="33"/>
    </row>
    <row r="501" spans="2:6" s="5" customFormat="1">
      <c r="B501" s="11"/>
      <c r="C501" s="11"/>
      <c r="D501" s="11"/>
      <c r="E501" s="71"/>
      <c r="F501" s="33"/>
    </row>
    <row r="502" spans="2:6" s="5" customFormat="1">
      <c r="B502" s="11"/>
      <c r="C502" s="11"/>
      <c r="D502" s="11"/>
      <c r="E502" s="71"/>
      <c r="F502" s="33"/>
    </row>
    <row r="503" spans="2:6" s="5" customFormat="1">
      <c r="B503" s="11"/>
      <c r="C503" s="11"/>
      <c r="D503" s="11"/>
      <c r="E503" s="71"/>
      <c r="F503" s="33"/>
    </row>
    <row r="504" spans="2:6" s="5" customFormat="1">
      <c r="B504" s="11"/>
      <c r="C504" s="11"/>
      <c r="D504" s="11"/>
      <c r="E504" s="71"/>
      <c r="F504" s="33"/>
    </row>
    <row r="505" spans="2:6" s="5" customFormat="1">
      <c r="B505" s="11"/>
      <c r="C505" s="11"/>
      <c r="D505" s="11"/>
      <c r="E505" s="71"/>
      <c r="F505" s="33"/>
    </row>
    <row r="506" spans="2:6" s="5" customFormat="1">
      <c r="B506" s="11"/>
      <c r="C506" s="11"/>
      <c r="D506" s="11"/>
      <c r="E506" s="71"/>
      <c r="F506" s="33"/>
    </row>
    <row r="507" spans="2:6" s="5" customFormat="1">
      <c r="B507" s="11"/>
      <c r="C507" s="11"/>
      <c r="D507" s="11"/>
      <c r="E507" s="71"/>
      <c r="F507" s="33"/>
    </row>
    <row r="508" spans="2:6" s="5" customFormat="1">
      <c r="B508" s="11"/>
      <c r="C508" s="11"/>
      <c r="D508" s="11"/>
      <c r="E508" s="71"/>
      <c r="F508" s="33"/>
    </row>
    <row r="509" spans="2:6" s="5" customFormat="1">
      <c r="B509" s="11"/>
      <c r="C509" s="11"/>
      <c r="D509" s="11"/>
      <c r="E509" s="71"/>
      <c r="F509" s="33"/>
    </row>
    <row r="510" spans="2:6" s="5" customFormat="1">
      <c r="B510" s="11"/>
      <c r="C510" s="11"/>
      <c r="D510" s="11"/>
      <c r="E510" s="71"/>
      <c r="F510" s="33"/>
    </row>
    <row r="511" spans="2:6" s="5" customFormat="1">
      <c r="B511" s="11"/>
      <c r="C511" s="11"/>
      <c r="D511" s="11"/>
      <c r="E511" s="71"/>
      <c r="F511" s="33"/>
    </row>
    <row r="512" spans="2:6" s="5" customFormat="1">
      <c r="B512" s="11"/>
      <c r="C512" s="11"/>
      <c r="D512" s="11"/>
      <c r="E512" s="71"/>
      <c r="F512" s="33"/>
    </row>
    <row r="513" spans="2:6" s="5" customFormat="1">
      <c r="B513" s="11"/>
      <c r="C513" s="11"/>
      <c r="D513" s="11"/>
      <c r="E513" s="71"/>
      <c r="F513" s="33"/>
    </row>
    <row r="514" spans="2:6" s="5" customFormat="1">
      <c r="B514" s="11"/>
      <c r="C514" s="11"/>
      <c r="D514" s="11"/>
      <c r="E514" s="71"/>
      <c r="F514" s="33"/>
    </row>
    <row r="515" spans="2:6" s="5" customFormat="1">
      <c r="B515" s="11"/>
      <c r="C515" s="11"/>
      <c r="D515" s="11"/>
      <c r="E515" s="71"/>
      <c r="F515" s="33"/>
    </row>
    <row r="516" spans="2:6" s="5" customFormat="1">
      <c r="B516" s="11"/>
      <c r="C516" s="11"/>
      <c r="D516" s="11"/>
      <c r="E516" s="71"/>
      <c r="F516" s="33"/>
    </row>
    <row r="517" spans="2:6" s="5" customFormat="1">
      <c r="B517" s="11"/>
      <c r="C517" s="11"/>
      <c r="D517" s="11"/>
      <c r="E517" s="71"/>
      <c r="F517" s="33"/>
    </row>
    <row r="518" spans="2:6" s="5" customFormat="1">
      <c r="B518" s="11"/>
      <c r="C518" s="11"/>
      <c r="D518" s="11"/>
      <c r="E518" s="71"/>
      <c r="F518" s="33"/>
    </row>
    <row r="519" spans="2:6" s="5" customFormat="1">
      <c r="B519" s="11"/>
      <c r="C519" s="11"/>
      <c r="D519" s="11"/>
      <c r="E519" s="71"/>
      <c r="F519" s="33"/>
    </row>
    <row r="520" spans="2:6" s="5" customFormat="1">
      <c r="B520" s="11"/>
      <c r="C520" s="11"/>
      <c r="D520" s="11"/>
      <c r="E520" s="71"/>
      <c r="F520" s="33"/>
    </row>
    <row r="521" spans="2:6" s="5" customFormat="1">
      <c r="B521" s="11"/>
      <c r="C521" s="11"/>
      <c r="D521" s="11"/>
      <c r="E521" s="71"/>
      <c r="F521" s="33"/>
    </row>
    <row r="522" spans="2:6" s="5" customFormat="1">
      <c r="B522" s="11"/>
      <c r="C522" s="11"/>
      <c r="D522" s="11"/>
      <c r="E522" s="71"/>
      <c r="F522" s="33"/>
    </row>
    <row r="523" spans="2:6" s="5" customFormat="1">
      <c r="B523" s="11"/>
      <c r="C523" s="11"/>
      <c r="D523" s="11"/>
      <c r="E523" s="71"/>
      <c r="F523" s="33"/>
    </row>
    <row r="524" spans="2:6" s="5" customFormat="1">
      <c r="B524" s="11"/>
      <c r="C524" s="11"/>
      <c r="D524" s="11"/>
      <c r="E524" s="71"/>
      <c r="F524" s="33"/>
    </row>
    <row r="525" spans="2:6" s="5" customFormat="1">
      <c r="B525" s="11"/>
      <c r="C525" s="11"/>
      <c r="D525" s="11"/>
      <c r="E525" s="71"/>
      <c r="F525" s="33"/>
    </row>
    <row r="526" spans="2:6" s="5" customFormat="1">
      <c r="B526" s="11"/>
      <c r="C526" s="11"/>
      <c r="D526" s="11"/>
      <c r="E526" s="71"/>
      <c r="F526" s="33"/>
    </row>
    <row r="527" spans="2:6" s="5" customFormat="1">
      <c r="B527" s="11"/>
      <c r="C527" s="11"/>
      <c r="D527" s="11"/>
      <c r="E527" s="71"/>
      <c r="F527" s="33"/>
    </row>
    <row r="528" spans="2:6" s="5" customFormat="1">
      <c r="B528" s="11"/>
      <c r="C528" s="11"/>
      <c r="D528" s="11"/>
      <c r="E528" s="71"/>
      <c r="F528" s="33"/>
    </row>
    <row r="529" spans="2:6" s="5" customFormat="1">
      <c r="B529" s="11"/>
      <c r="C529" s="11"/>
      <c r="D529" s="11"/>
      <c r="E529" s="71"/>
      <c r="F529" s="33"/>
    </row>
    <row r="530" spans="2:6" s="5" customFormat="1">
      <c r="B530" s="11"/>
      <c r="C530" s="11"/>
      <c r="D530" s="11"/>
      <c r="E530" s="71"/>
      <c r="F530" s="33"/>
    </row>
    <row r="531" spans="2:6" s="5" customFormat="1">
      <c r="B531" s="11"/>
      <c r="C531" s="11"/>
      <c r="D531" s="11"/>
      <c r="E531" s="71"/>
      <c r="F531" s="33"/>
    </row>
    <row r="532" spans="2:6" s="5" customFormat="1">
      <c r="B532" s="11"/>
      <c r="C532" s="11"/>
      <c r="D532" s="11"/>
      <c r="E532" s="71"/>
      <c r="F532" s="33"/>
    </row>
    <row r="533" spans="2:6" s="5" customFormat="1">
      <c r="B533" s="11"/>
      <c r="C533" s="11"/>
      <c r="D533" s="11"/>
      <c r="E533" s="71"/>
      <c r="F533" s="33"/>
    </row>
    <row r="534" spans="2:6" s="5" customFormat="1">
      <c r="B534" s="11"/>
      <c r="C534" s="11"/>
      <c r="D534" s="11"/>
      <c r="E534" s="71"/>
      <c r="F534" s="33"/>
    </row>
    <row r="535" spans="2:6" s="5" customFormat="1">
      <c r="B535" s="11"/>
      <c r="C535" s="11"/>
      <c r="D535" s="11"/>
      <c r="E535" s="71"/>
      <c r="F535" s="33"/>
    </row>
    <row r="536" spans="2:6" s="5" customFormat="1">
      <c r="B536" s="11"/>
      <c r="C536" s="11"/>
      <c r="D536" s="11"/>
      <c r="E536" s="71"/>
      <c r="F536" s="33"/>
    </row>
    <row r="537" spans="2:6" s="5" customFormat="1">
      <c r="B537" s="11"/>
      <c r="C537" s="11"/>
      <c r="D537" s="11"/>
      <c r="E537" s="71"/>
      <c r="F537" s="33"/>
    </row>
    <row r="538" spans="2:6" s="5" customFormat="1">
      <c r="B538" s="11"/>
      <c r="C538" s="11"/>
      <c r="D538" s="11"/>
      <c r="E538" s="71"/>
      <c r="F538" s="33"/>
    </row>
    <row r="539" spans="2:6" s="5" customFormat="1">
      <c r="B539" s="11"/>
      <c r="C539" s="11"/>
      <c r="D539" s="11"/>
      <c r="E539" s="71"/>
      <c r="F539" s="33"/>
    </row>
    <row r="540" spans="2:6" s="5" customFormat="1">
      <c r="B540" s="11"/>
      <c r="C540" s="11"/>
      <c r="D540" s="11"/>
      <c r="E540" s="71"/>
      <c r="F540" s="33"/>
    </row>
    <row r="541" spans="2:6" s="5" customFormat="1">
      <c r="B541" s="11"/>
      <c r="C541" s="11"/>
      <c r="D541" s="11"/>
      <c r="E541" s="71"/>
      <c r="F541" s="33"/>
    </row>
    <row r="542" spans="2:6" s="5" customFormat="1">
      <c r="B542" s="11"/>
      <c r="C542" s="11"/>
      <c r="D542" s="11"/>
      <c r="E542" s="71"/>
      <c r="F542" s="33"/>
    </row>
    <row r="543" spans="2:6" s="5" customFormat="1">
      <c r="B543" s="11"/>
      <c r="C543" s="11"/>
      <c r="D543" s="11"/>
      <c r="E543" s="71"/>
      <c r="F543" s="33"/>
    </row>
    <row r="544" spans="2:6" s="5" customFormat="1">
      <c r="B544" s="11"/>
      <c r="C544" s="11"/>
      <c r="D544" s="11"/>
      <c r="E544" s="71"/>
      <c r="F544" s="33"/>
    </row>
    <row r="545" spans="2:6" s="5" customFormat="1">
      <c r="B545" s="11"/>
      <c r="C545" s="11"/>
      <c r="D545" s="11"/>
      <c r="E545" s="71"/>
      <c r="F545" s="33"/>
    </row>
    <row r="546" spans="2:6" s="5" customFormat="1">
      <c r="B546" s="11"/>
      <c r="C546" s="11"/>
      <c r="D546" s="11"/>
      <c r="E546" s="71"/>
      <c r="F546" s="33"/>
    </row>
    <row r="547" spans="2:6" s="5" customFormat="1">
      <c r="B547" s="11"/>
      <c r="C547" s="11"/>
      <c r="D547" s="11"/>
      <c r="E547" s="71"/>
      <c r="F547" s="33"/>
    </row>
    <row r="548" spans="2:6" s="5" customFormat="1">
      <c r="B548" s="11"/>
      <c r="C548" s="11"/>
      <c r="D548" s="11"/>
      <c r="E548" s="71"/>
      <c r="F548" s="33"/>
    </row>
    <row r="549" spans="2:6" s="5" customFormat="1">
      <c r="B549" s="11"/>
      <c r="C549" s="11"/>
      <c r="D549" s="11"/>
      <c r="E549" s="71"/>
      <c r="F549" s="33"/>
    </row>
    <row r="550" spans="2:6" s="5" customFormat="1">
      <c r="B550" s="11"/>
      <c r="C550" s="11"/>
      <c r="D550" s="11"/>
      <c r="E550" s="71"/>
      <c r="F550" s="33"/>
    </row>
    <row r="551" spans="2:6" s="5" customFormat="1">
      <c r="B551" s="11"/>
      <c r="C551" s="11"/>
      <c r="D551" s="11"/>
      <c r="E551" s="71"/>
      <c r="F551" s="33"/>
    </row>
    <row r="552" spans="2:6" s="5" customFormat="1">
      <c r="B552" s="11"/>
      <c r="C552" s="11"/>
      <c r="D552" s="11"/>
      <c r="E552" s="71"/>
      <c r="F552" s="33"/>
    </row>
    <row r="553" spans="2:6" s="5" customFormat="1">
      <c r="B553" s="11"/>
      <c r="C553" s="11"/>
      <c r="D553" s="11"/>
      <c r="E553" s="71"/>
      <c r="F553" s="33"/>
    </row>
    <row r="554" spans="2:6" s="5" customFormat="1">
      <c r="B554" s="11"/>
      <c r="C554" s="11"/>
      <c r="D554" s="11"/>
      <c r="E554" s="71"/>
      <c r="F554" s="33"/>
    </row>
    <row r="555" spans="2:6" s="5" customFormat="1">
      <c r="B555" s="11"/>
      <c r="C555" s="11"/>
      <c r="D555" s="11"/>
      <c r="E555" s="71"/>
      <c r="F555" s="33"/>
    </row>
    <row r="556" spans="2:6" s="5" customFormat="1">
      <c r="B556" s="11"/>
      <c r="C556" s="11"/>
      <c r="D556" s="11"/>
      <c r="E556" s="71"/>
      <c r="F556" s="33"/>
    </row>
    <row r="557" spans="2:6" s="5" customFormat="1">
      <c r="B557" s="11"/>
      <c r="C557" s="11"/>
      <c r="D557" s="11"/>
      <c r="E557" s="71"/>
      <c r="F557" s="33"/>
    </row>
    <row r="558" spans="2:6" s="5" customFormat="1">
      <c r="B558" s="11"/>
      <c r="C558" s="11"/>
      <c r="D558" s="11"/>
      <c r="E558" s="71"/>
      <c r="F558" s="33"/>
    </row>
    <row r="559" spans="2:6" s="5" customFormat="1">
      <c r="B559" s="11"/>
      <c r="C559" s="11"/>
      <c r="D559" s="11"/>
      <c r="E559" s="71"/>
      <c r="F559" s="33"/>
    </row>
    <row r="560" spans="2:6" s="5" customFormat="1">
      <c r="B560" s="11"/>
      <c r="C560" s="11"/>
      <c r="D560" s="11"/>
      <c r="E560" s="71"/>
      <c r="F560" s="33"/>
    </row>
    <row r="561" spans="2:6" s="5" customFormat="1">
      <c r="B561" s="11"/>
      <c r="C561" s="11"/>
      <c r="D561" s="11"/>
      <c r="E561" s="71"/>
      <c r="F561" s="33"/>
    </row>
    <row r="562" spans="2:6" s="5" customFormat="1">
      <c r="B562" s="11"/>
      <c r="C562" s="11"/>
      <c r="D562" s="11"/>
      <c r="E562" s="71"/>
      <c r="F562" s="33"/>
    </row>
    <row r="563" spans="2:6" s="5" customFormat="1">
      <c r="B563" s="11"/>
      <c r="C563" s="11"/>
      <c r="D563" s="11"/>
      <c r="E563" s="71"/>
      <c r="F563" s="33"/>
    </row>
    <row r="564" spans="2:6" s="5" customFormat="1">
      <c r="B564" s="11"/>
      <c r="C564" s="11"/>
      <c r="D564" s="11"/>
      <c r="E564" s="71"/>
      <c r="F564" s="33"/>
    </row>
    <row r="565" spans="2:6" s="5" customFormat="1">
      <c r="B565" s="11"/>
      <c r="C565" s="11"/>
      <c r="D565" s="11"/>
      <c r="E565" s="71"/>
      <c r="F565" s="33"/>
    </row>
    <row r="566" spans="2:6" s="5" customFormat="1">
      <c r="B566" s="11"/>
      <c r="C566" s="11"/>
      <c r="D566" s="11"/>
      <c r="E566" s="71"/>
      <c r="F566" s="33"/>
    </row>
    <row r="567" spans="2:6" s="5" customFormat="1">
      <c r="B567" s="11"/>
      <c r="C567" s="11"/>
      <c r="D567" s="11"/>
      <c r="E567" s="71"/>
      <c r="F567" s="33"/>
    </row>
    <row r="568" spans="2:6" s="5" customFormat="1">
      <c r="B568" s="11"/>
      <c r="C568" s="11"/>
      <c r="D568" s="11"/>
      <c r="E568" s="71"/>
      <c r="F568" s="33"/>
    </row>
    <row r="569" spans="2:6" s="5" customFormat="1">
      <c r="B569" s="11"/>
      <c r="C569" s="11"/>
      <c r="D569" s="11"/>
      <c r="E569" s="71"/>
      <c r="F569" s="33"/>
    </row>
    <row r="570" spans="2:6" s="5" customFormat="1">
      <c r="B570" s="11"/>
      <c r="C570" s="11"/>
      <c r="D570" s="11"/>
      <c r="E570" s="71"/>
      <c r="F570" s="33"/>
    </row>
    <row r="571" spans="2:6" s="5" customFormat="1">
      <c r="B571" s="11"/>
      <c r="C571" s="11"/>
      <c r="D571" s="11"/>
      <c r="E571" s="71"/>
      <c r="F571" s="33"/>
    </row>
    <row r="572" spans="2:6" s="5" customFormat="1">
      <c r="B572" s="11"/>
      <c r="C572" s="11"/>
      <c r="D572" s="11"/>
      <c r="E572" s="71"/>
      <c r="F572" s="33"/>
    </row>
    <row r="573" spans="2:6" s="5" customFormat="1">
      <c r="B573" s="11"/>
      <c r="C573" s="11"/>
      <c r="D573" s="11"/>
      <c r="E573" s="71"/>
      <c r="F573" s="33"/>
    </row>
    <row r="574" spans="2:6" s="5" customFormat="1">
      <c r="B574" s="11"/>
      <c r="C574" s="11"/>
      <c r="D574" s="11"/>
      <c r="E574" s="71"/>
      <c r="F574" s="33"/>
    </row>
    <row r="575" spans="2:6" s="5" customFormat="1">
      <c r="B575" s="11"/>
      <c r="C575" s="11"/>
      <c r="D575" s="11"/>
      <c r="E575" s="71"/>
      <c r="F575" s="33"/>
    </row>
    <row r="576" spans="2:6" s="5" customFormat="1">
      <c r="B576" s="11"/>
      <c r="C576" s="11"/>
      <c r="D576" s="11"/>
      <c r="E576" s="71"/>
      <c r="F576" s="33"/>
    </row>
    <row r="577" spans="2:6" s="5" customFormat="1">
      <c r="B577" s="11"/>
      <c r="C577" s="11"/>
      <c r="D577" s="11"/>
      <c r="E577" s="71"/>
      <c r="F577" s="33"/>
    </row>
    <row r="578" spans="2:6" s="5" customFormat="1">
      <c r="B578" s="11"/>
      <c r="C578" s="11"/>
      <c r="D578" s="11"/>
      <c r="E578" s="71"/>
      <c r="F578" s="33"/>
    </row>
    <row r="579" spans="2:6" s="5" customFormat="1">
      <c r="B579" s="11"/>
      <c r="C579" s="11"/>
      <c r="D579" s="11"/>
      <c r="E579" s="71"/>
      <c r="F579" s="33"/>
    </row>
    <row r="580" spans="2:6" s="5" customFormat="1">
      <c r="B580" s="11"/>
      <c r="C580" s="11"/>
      <c r="D580" s="11"/>
      <c r="E580" s="71"/>
      <c r="F580" s="33"/>
    </row>
    <row r="581" spans="2:6" s="5" customFormat="1">
      <c r="B581" s="11"/>
      <c r="C581" s="11"/>
      <c r="D581" s="11"/>
      <c r="E581" s="71"/>
      <c r="F581" s="33"/>
    </row>
    <row r="582" spans="2:6" s="5" customFormat="1">
      <c r="B582" s="11"/>
      <c r="C582" s="11"/>
      <c r="D582" s="11"/>
      <c r="E582" s="71"/>
      <c r="F582" s="33"/>
    </row>
    <row r="583" spans="2:6" s="5" customFormat="1">
      <c r="B583" s="11"/>
      <c r="C583" s="11"/>
      <c r="D583" s="11"/>
      <c r="E583" s="71"/>
      <c r="F583" s="33"/>
    </row>
    <row r="584" spans="2:6" s="5" customFormat="1">
      <c r="B584" s="11"/>
      <c r="C584" s="11"/>
      <c r="D584" s="11"/>
      <c r="E584" s="71"/>
      <c r="F584" s="33"/>
    </row>
    <row r="585" spans="2:6" s="5" customFormat="1">
      <c r="B585" s="11"/>
      <c r="C585" s="11"/>
      <c r="D585" s="11"/>
      <c r="E585" s="71"/>
      <c r="F585" s="33"/>
    </row>
    <row r="586" spans="2:6" s="5" customFormat="1">
      <c r="B586" s="11"/>
      <c r="C586" s="11"/>
      <c r="D586" s="11"/>
      <c r="E586" s="71"/>
      <c r="F586" s="33"/>
    </row>
    <row r="587" spans="2:6" s="5" customFormat="1">
      <c r="B587" s="11"/>
      <c r="C587" s="11"/>
      <c r="D587" s="11"/>
      <c r="E587" s="71"/>
      <c r="F587" s="33"/>
    </row>
    <row r="588" spans="2:6" s="5" customFormat="1">
      <c r="B588" s="11"/>
      <c r="C588" s="11"/>
      <c r="D588" s="11"/>
      <c r="E588" s="71"/>
      <c r="F588" s="33"/>
    </row>
    <row r="589" spans="2:6" s="5" customFormat="1">
      <c r="B589" s="11"/>
      <c r="C589" s="11"/>
      <c r="D589" s="11"/>
      <c r="E589" s="71"/>
      <c r="F589" s="33"/>
    </row>
    <row r="590" spans="2:6" s="5" customFormat="1">
      <c r="B590" s="11"/>
      <c r="C590" s="11"/>
      <c r="D590" s="11"/>
      <c r="E590" s="71"/>
      <c r="F590" s="33"/>
    </row>
    <row r="591" spans="2:6" s="5" customFormat="1">
      <c r="B591" s="11"/>
      <c r="C591" s="11"/>
      <c r="D591" s="11"/>
      <c r="E591" s="71"/>
      <c r="F591" s="33"/>
    </row>
    <row r="592" spans="2:6" s="5" customFormat="1">
      <c r="B592" s="11"/>
      <c r="C592" s="11"/>
      <c r="D592" s="11"/>
      <c r="E592" s="71"/>
      <c r="F592" s="33"/>
    </row>
    <row r="593" spans="2:6" s="5" customFormat="1">
      <c r="B593" s="11"/>
      <c r="C593" s="11"/>
      <c r="D593" s="11"/>
      <c r="E593" s="71"/>
      <c r="F593" s="33"/>
    </row>
    <row r="594" spans="2:6" s="5" customFormat="1">
      <c r="B594" s="11"/>
      <c r="C594" s="11"/>
      <c r="D594" s="11"/>
      <c r="E594" s="71"/>
      <c r="F594" s="33"/>
    </row>
    <row r="595" spans="2:6" s="5" customFormat="1">
      <c r="B595" s="11"/>
      <c r="C595" s="11"/>
      <c r="D595" s="11"/>
      <c r="E595" s="71"/>
      <c r="F595" s="33"/>
    </row>
    <row r="596" spans="2:6" s="5" customFormat="1">
      <c r="B596" s="11"/>
      <c r="C596" s="11"/>
      <c r="D596" s="11"/>
      <c r="E596" s="71"/>
      <c r="F596" s="33"/>
    </row>
    <row r="597" spans="2:6" s="5" customFormat="1">
      <c r="B597" s="11"/>
      <c r="C597" s="11"/>
      <c r="D597" s="11"/>
      <c r="E597" s="71"/>
      <c r="F597" s="33"/>
    </row>
    <row r="598" spans="2:6" s="5" customFormat="1">
      <c r="B598" s="11"/>
      <c r="C598" s="11"/>
      <c r="D598" s="11"/>
      <c r="E598" s="71"/>
      <c r="F598" s="33"/>
    </row>
    <row r="599" spans="2:6" s="5" customFormat="1">
      <c r="B599" s="11"/>
      <c r="C599" s="11"/>
      <c r="D599" s="11"/>
      <c r="E599" s="71"/>
      <c r="F599" s="33"/>
    </row>
    <row r="600" spans="2:6" s="5" customFormat="1">
      <c r="B600" s="11"/>
      <c r="C600" s="11"/>
      <c r="D600" s="11"/>
      <c r="E600" s="71"/>
      <c r="F600" s="33"/>
    </row>
    <row r="601" spans="2:6" s="5" customFormat="1">
      <c r="B601" s="11"/>
      <c r="C601" s="11"/>
      <c r="D601" s="11"/>
      <c r="E601" s="71"/>
      <c r="F601" s="33"/>
    </row>
    <row r="602" spans="2:6" s="5" customFormat="1">
      <c r="B602" s="11"/>
      <c r="C602" s="11"/>
      <c r="D602" s="11"/>
      <c r="E602" s="71"/>
      <c r="F602" s="33"/>
    </row>
    <row r="603" spans="2:6" s="5" customFormat="1">
      <c r="B603" s="11"/>
      <c r="C603" s="11"/>
      <c r="D603" s="11"/>
      <c r="E603" s="71"/>
      <c r="F603" s="33"/>
    </row>
    <row r="604" spans="2:6" s="5" customFormat="1">
      <c r="B604" s="11"/>
      <c r="C604" s="11"/>
      <c r="D604" s="11"/>
      <c r="E604" s="71"/>
      <c r="F604" s="33"/>
    </row>
    <row r="605" spans="2:6" s="5" customFormat="1">
      <c r="B605" s="11"/>
      <c r="C605" s="11"/>
      <c r="D605" s="11"/>
      <c r="E605" s="71"/>
      <c r="F605" s="33"/>
    </row>
    <row r="606" spans="2:6" s="5" customFormat="1">
      <c r="B606" s="11"/>
      <c r="C606" s="11"/>
      <c r="D606" s="11"/>
      <c r="E606" s="71"/>
      <c r="F606" s="33"/>
    </row>
    <row r="607" spans="2:6" s="5" customFormat="1">
      <c r="B607" s="11"/>
      <c r="C607" s="11"/>
      <c r="D607" s="11"/>
      <c r="E607" s="71"/>
      <c r="F607" s="33"/>
    </row>
    <row r="608" spans="2:6" s="5" customFormat="1">
      <c r="B608" s="11"/>
      <c r="C608" s="11"/>
      <c r="D608" s="11"/>
      <c r="E608" s="71"/>
      <c r="F608" s="33"/>
    </row>
    <row r="609" spans="2:6" s="5" customFormat="1">
      <c r="B609" s="11"/>
      <c r="C609" s="11"/>
      <c r="D609" s="11"/>
      <c r="E609" s="71"/>
      <c r="F609" s="33"/>
    </row>
    <row r="610" spans="2:6" s="5" customFormat="1">
      <c r="B610" s="11"/>
      <c r="C610" s="11"/>
      <c r="D610" s="11"/>
      <c r="E610" s="71"/>
      <c r="F610" s="33"/>
    </row>
    <row r="611" spans="2:6" s="5" customFormat="1">
      <c r="B611" s="11"/>
      <c r="C611" s="11"/>
      <c r="D611" s="11"/>
      <c r="E611" s="71"/>
      <c r="F611" s="33"/>
    </row>
    <row r="612" spans="2:6" s="5" customFormat="1">
      <c r="B612" s="11"/>
      <c r="C612" s="11"/>
      <c r="D612" s="11"/>
      <c r="E612" s="71"/>
      <c r="F612" s="33"/>
    </row>
    <row r="613" spans="2:6" s="5" customFormat="1">
      <c r="B613" s="11"/>
      <c r="C613" s="11"/>
      <c r="D613" s="11"/>
      <c r="E613" s="71"/>
      <c r="F613" s="33"/>
    </row>
    <row r="614" spans="2:6" s="5" customFormat="1">
      <c r="B614" s="11"/>
      <c r="C614" s="11"/>
      <c r="D614" s="11"/>
      <c r="E614" s="71"/>
      <c r="F614" s="33"/>
    </row>
    <row r="615" spans="2:6" s="5" customFormat="1">
      <c r="B615" s="11"/>
      <c r="C615" s="11"/>
      <c r="D615" s="11"/>
      <c r="E615" s="71"/>
      <c r="F615" s="33"/>
    </row>
    <row r="616" spans="2:6" s="5" customFormat="1">
      <c r="B616" s="11"/>
      <c r="C616" s="11"/>
      <c r="D616" s="11"/>
      <c r="E616" s="71"/>
      <c r="F616" s="33"/>
    </row>
    <row r="617" spans="2:6" s="5" customFormat="1">
      <c r="B617" s="11"/>
      <c r="C617" s="11"/>
      <c r="D617" s="11"/>
      <c r="E617" s="71"/>
      <c r="F617" s="33"/>
    </row>
    <row r="618" spans="2:6" s="5" customFormat="1">
      <c r="B618" s="11"/>
      <c r="C618" s="11"/>
      <c r="D618" s="11"/>
      <c r="E618" s="71"/>
      <c r="F618" s="33"/>
    </row>
    <row r="619" spans="2:6" s="5" customFormat="1">
      <c r="B619" s="11"/>
      <c r="C619" s="11"/>
      <c r="D619" s="11"/>
      <c r="E619" s="71"/>
      <c r="F619" s="33"/>
    </row>
    <row r="620" spans="2:6" s="5" customFormat="1">
      <c r="B620" s="11"/>
      <c r="C620" s="11"/>
      <c r="D620" s="11"/>
      <c r="E620" s="71"/>
      <c r="F620" s="33"/>
    </row>
    <row r="621" spans="2:6" s="5" customFormat="1">
      <c r="B621" s="11"/>
      <c r="C621" s="11"/>
      <c r="D621" s="11"/>
      <c r="E621" s="71"/>
      <c r="F621" s="33"/>
    </row>
    <row r="622" spans="2:6" s="5" customFormat="1">
      <c r="B622" s="11"/>
      <c r="C622" s="11"/>
      <c r="D622" s="11"/>
      <c r="E622" s="71"/>
      <c r="F622" s="33"/>
    </row>
    <row r="623" spans="2:6" s="5" customFormat="1">
      <c r="B623" s="11"/>
      <c r="C623" s="11"/>
      <c r="D623" s="11"/>
      <c r="E623" s="71"/>
      <c r="F623" s="33"/>
    </row>
    <row r="624" spans="2:6" s="5" customFormat="1">
      <c r="B624" s="11"/>
      <c r="C624" s="11"/>
      <c r="D624" s="11"/>
      <c r="E624" s="71"/>
      <c r="F624" s="33"/>
    </row>
    <row r="625" spans="2:6" s="5" customFormat="1">
      <c r="B625" s="11"/>
      <c r="C625" s="11"/>
      <c r="D625" s="11"/>
      <c r="E625" s="71"/>
      <c r="F625" s="33"/>
    </row>
    <row r="626" spans="2:6" s="5" customFormat="1">
      <c r="B626" s="11"/>
      <c r="C626" s="11"/>
      <c r="D626" s="11"/>
      <c r="E626" s="71"/>
      <c r="F626" s="33"/>
    </row>
    <row r="627" spans="2:6" s="5" customFormat="1">
      <c r="B627" s="11"/>
      <c r="C627" s="11"/>
      <c r="D627" s="11"/>
      <c r="E627" s="71"/>
      <c r="F627" s="33"/>
    </row>
    <row r="628" spans="2:6" s="5" customFormat="1">
      <c r="B628" s="11"/>
      <c r="C628" s="11"/>
      <c r="D628" s="11"/>
      <c r="E628" s="71"/>
      <c r="F628" s="33"/>
    </row>
    <row r="629" spans="2:6" s="5" customFormat="1">
      <c r="B629" s="11"/>
      <c r="C629" s="11"/>
      <c r="D629" s="11"/>
      <c r="E629" s="71"/>
      <c r="F629" s="33"/>
    </row>
    <row r="630" spans="2:6" s="5" customFormat="1">
      <c r="B630" s="11"/>
      <c r="C630" s="11"/>
      <c r="D630" s="11"/>
      <c r="E630" s="71"/>
      <c r="F630" s="33"/>
    </row>
  </sheetData>
  <sheetProtection selectLockedCells="1" selectUnlockedCells="1"/>
  <sortState xmlns:xlrd2="http://schemas.microsoft.com/office/spreadsheetml/2017/richdata2" ref="A27:AM40">
    <sortCondition ref="A27:A40"/>
  </sortState>
  <customSheetViews>
    <customSheetView guid="{814991DB-D86F-4AD0-9BFA-628B17D122F5}">
      <selection activeCell="C19" sqref="C19"/>
      <pageMargins left="0.7" right="0.7" top="0.75" bottom="0.75" header="0.3" footer="0.3"/>
      <pageSetup paperSize="9" orientation="portrait" r:id="rId1"/>
    </customSheetView>
  </customSheetViews>
  <phoneticPr fontId="3" type="noConversion"/>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0B2F97B1868094E908DFEF84F8A5B54" ma:contentTypeVersion="13" ma:contentTypeDescription="Creare un nuovo documento." ma:contentTypeScope="" ma:versionID="9042f9fe4729caa2d7b57f47d2bc8fb5">
  <xsd:schema xmlns:xsd="http://www.w3.org/2001/XMLSchema" xmlns:xs="http://www.w3.org/2001/XMLSchema" xmlns:p="http://schemas.microsoft.com/office/2006/metadata/properties" xmlns:ns1="http://schemas.microsoft.com/sharepoint/v3" xmlns:ns3="4280a82e-780b-409b-aa64-bac9c90e0742" xmlns:ns4="71e409e0-02dc-4fc0-ae9a-a1fc6bbecc18" targetNamespace="http://schemas.microsoft.com/office/2006/metadata/properties" ma:root="true" ma:fieldsID="332d5f06978927d27f7d3f0a026e556e" ns1:_="" ns3:_="" ns4:_="">
    <xsd:import namespace="http://schemas.microsoft.com/sharepoint/v3"/>
    <xsd:import namespace="4280a82e-780b-409b-aa64-bac9c90e0742"/>
    <xsd:import namespace="71e409e0-02dc-4fc0-ae9a-a1fc6bbecc1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rietà criteri di conformità unificati" ma:hidden="true" ma:internalName="_ip_UnifiedCompliancePolicyProperties">
      <xsd:simpleType>
        <xsd:restriction base="dms:Note"/>
      </xsd:simpleType>
    </xsd:element>
    <xsd:element name="_ip_UnifiedCompliancePolicyUIAction" ma:index="20" nillable="true" ma:displayName="Azione interfaccia utente criteri di conformità unificat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80a82e-780b-409b-aa64-bac9c90e0742"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SharingHintHash" ma:index="10" nillable="true" ma:displayName="Hash suggerimento condivisione"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e409e0-02dc-4fc0-ae9a-a1fc6bbecc1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92B7BE-41C5-4B6C-994A-4CA0A8D19166}">
  <ds:schemaRefs>
    <ds:schemaRef ds:uri="http://schemas.microsoft.com/office/infopath/2007/PartnerControls"/>
    <ds:schemaRef ds:uri="http://purl.org/dc/terms/"/>
    <ds:schemaRef ds:uri="http://schemas.microsoft.com/office/2006/documentManagement/types"/>
    <ds:schemaRef ds:uri="http://schemas.microsoft.com/sharepoint/v3"/>
    <ds:schemaRef ds:uri="http://schemas.openxmlformats.org/package/2006/metadata/core-properties"/>
    <ds:schemaRef ds:uri="http://purl.org/dc/elements/1.1/"/>
    <ds:schemaRef ds:uri="http://schemas.microsoft.com/office/2006/metadata/properties"/>
    <ds:schemaRef ds:uri="4280a82e-780b-409b-aa64-bac9c90e0742"/>
    <ds:schemaRef ds:uri="71e409e0-02dc-4fc0-ae9a-a1fc6bbecc18"/>
    <ds:schemaRef ds:uri="http://www.w3.org/XML/1998/namespace"/>
    <ds:schemaRef ds:uri="http://purl.org/dc/dcmitype/"/>
  </ds:schemaRefs>
</ds:datastoreItem>
</file>

<file path=customXml/itemProps2.xml><?xml version="1.0" encoding="utf-8"?>
<ds:datastoreItem xmlns:ds="http://schemas.openxmlformats.org/officeDocument/2006/customXml" ds:itemID="{22830F9E-8F3D-4100-A769-E2CFDA62C3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80a82e-780b-409b-aa64-bac9c90e0742"/>
    <ds:schemaRef ds:uri="71e409e0-02dc-4fc0-ae9a-a1fc6bbecc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EB003D-1C29-427D-B912-57D41E1B22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CONF OPT DAYTONA 35 CLASSIC</vt:lpstr>
      <vt:lpstr>CONF OPT DAYTONA 35 BOW-RIDER</vt:lpstr>
      <vt:lpstr>DATA OPT </vt:lpstr>
      <vt:lpstr>'CONF OPT DAYTONA 35 BOW-RIDER'!Area_stampa</vt:lpstr>
      <vt:lpstr>'CONF OPT DAYTONA 35 CLASSIC'!Area_stampa</vt:lpstr>
      <vt:lpstr>'CONF OPT DAYTONA 35 BOW-RIDER'!ITA</vt:lpstr>
      <vt:lpstr>ITA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Nicolas Kuepfer</cp:lastModifiedBy>
  <cp:lastPrinted>2025-02-18T15:48:10Z</cp:lastPrinted>
  <dcterms:created xsi:type="dcterms:W3CDTF">2017-10-22T20:13:14Z</dcterms:created>
  <dcterms:modified xsi:type="dcterms:W3CDTF">2025-07-22T13:10:26Z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0x010100E0B2F97B1868094E908DFEF84F8A5B54</vt:lpwstr>
  </property>
</Properties>
</file>